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7256" windowHeight="5940"/>
  </bookViews>
  <sheets>
    <sheet name="Lot n°1" sheetId="1" r:id="rId1"/>
    <sheet name="Lot n°2-controle" sheetId="2" state="hidden" r:id="rId2"/>
    <sheet name="Lot n°1 résumé" sheetId="3" r:id="rId3"/>
  </sheets>
  <externalReferences>
    <externalReference r:id="rId4"/>
  </externalReferences>
  <definedNames>
    <definedName name="taux">'[1]Lot n°1'!$C$8</definedName>
    <definedName name="tauxBIF">'Lot n°1'!$C$10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6" i="1" l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102" i="1"/>
  <c r="F103" i="1"/>
  <c r="G102" i="1"/>
  <c r="G78" i="1"/>
  <c r="G46" i="1"/>
  <c r="G103" i="1"/>
  <c r="C106" i="1"/>
  <c r="C110" i="1"/>
  <c r="H111" i="1"/>
  <c r="M38" i="1"/>
  <c r="N38" i="1"/>
  <c r="O38" i="1"/>
  <c r="Q38" i="1"/>
  <c r="C10" i="3"/>
  <c r="C10" i="1"/>
  <c r="P38" i="1"/>
  <c r="L38" i="1"/>
  <c r="K38" i="2"/>
  <c r="B38" i="2"/>
  <c r="L38" i="2"/>
  <c r="C38" i="2"/>
  <c r="M38" i="2"/>
  <c r="D38" i="2"/>
  <c r="N38" i="2"/>
  <c r="E38" i="2"/>
  <c r="H38" i="2"/>
  <c r="R38" i="2"/>
  <c r="F38" i="1"/>
  <c r="G38" i="1"/>
  <c r="R38" i="1"/>
  <c r="K38" i="1"/>
  <c r="F40" i="1"/>
  <c r="F41" i="1"/>
  <c r="F42" i="1"/>
  <c r="F43" i="1"/>
  <c r="F44" i="1"/>
  <c r="F45" i="1"/>
  <c r="G94" i="2"/>
  <c r="C10" i="2"/>
  <c r="Q94" i="2"/>
  <c r="H94" i="2"/>
  <c r="R94" i="2"/>
  <c r="G95" i="2"/>
  <c r="H95" i="2"/>
  <c r="R95" i="2"/>
  <c r="G96" i="2"/>
  <c r="H96" i="2"/>
  <c r="G97" i="2"/>
  <c r="H97" i="2"/>
  <c r="R97" i="2"/>
  <c r="G98" i="2"/>
  <c r="Q98" i="2"/>
  <c r="H98" i="2"/>
  <c r="R98" i="2"/>
  <c r="G99" i="2"/>
  <c r="H99" i="2"/>
  <c r="R99" i="2"/>
  <c r="G100" i="2"/>
  <c r="H100" i="2"/>
  <c r="R100" i="2"/>
  <c r="G101" i="2"/>
  <c r="Q101" i="2"/>
  <c r="H101" i="2"/>
  <c r="R101" i="2"/>
  <c r="H93" i="2"/>
  <c r="R93" i="2"/>
  <c r="G93" i="2"/>
  <c r="H92" i="2"/>
  <c r="R92" i="2"/>
  <c r="G92" i="2"/>
  <c r="G82" i="2"/>
  <c r="H82" i="2"/>
  <c r="G83" i="2"/>
  <c r="H83" i="2"/>
  <c r="R83" i="2"/>
  <c r="G84" i="2"/>
  <c r="Q84" i="2"/>
  <c r="H84" i="2"/>
  <c r="R84" i="2"/>
  <c r="G85" i="2"/>
  <c r="H85" i="2"/>
  <c r="R85" i="2"/>
  <c r="G86" i="2"/>
  <c r="H86" i="2"/>
  <c r="R86" i="2"/>
  <c r="G87" i="2"/>
  <c r="H87" i="2"/>
  <c r="R87" i="2"/>
  <c r="G88" i="2"/>
  <c r="Q88" i="2"/>
  <c r="H88" i="2"/>
  <c r="R88" i="2"/>
  <c r="G89" i="2"/>
  <c r="H89" i="2"/>
  <c r="R89" i="2"/>
  <c r="G90" i="2"/>
  <c r="H90" i="2"/>
  <c r="R90" i="2"/>
  <c r="H81" i="2"/>
  <c r="R81" i="2"/>
  <c r="G81" i="2"/>
  <c r="G56" i="2"/>
  <c r="Q56" i="2"/>
  <c r="H56" i="2"/>
  <c r="R56" i="2"/>
  <c r="G57" i="2"/>
  <c r="H57" i="2"/>
  <c r="R57" i="2"/>
  <c r="G58" i="2"/>
  <c r="H58" i="2"/>
  <c r="R58" i="2"/>
  <c r="G59" i="2"/>
  <c r="Q59" i="2"/>
  <c r="H59" i="2"/>
  <c r="R59" i="2"/>
  <c r="G60" i="2"/>
  <c r="Q60" i="2"/>
  <c r="H60" i="2"/>
  <c r="R60" i="2"/>
  <c r="G61" i="2"/>
  <c r="H61" i="2"/>
  <c r="R61" i="2"/>
  <c r="G62" i="2"/>
  <c r="H62" i="2"/>
  <c r="R62" i="2"/>
  <c r="G63" i="2"/>
  <c r="H63" i="2"/>
  <c r="R63" i="2"/>
  <c r="G64" i="2"/>
  <c r="Q64" i="2"/>
  <c r="H64" i="2"/>
  <c r="R64" i="2"/>
  <c r="G65" i="2"/>
  <c r="H65" i="2"/>
  <c r="R65" i="2"/>
  <c r="G66" i="2"/>
  <c r="H66" i="2"/>
  <c r="R66" i="2"/>
  <c r="G67" i="2"/>
  <c r="Q67" i="2"/>
  <c r="H67" i="2"/>
  <c r="R67" i="2"/>
  <c r="G68" i="2"/>
  <c r="Q68" i="2"/>
  <c r="H68" i="2"/>
  <c r="R68" i="2"/>
  <c r="G69" i="2"/>
  <c r="H69" i="2"/>
  <c r="R69" i="2"/>
  <c r="G70" i="2"/>
  <c r="H70" i="2"/>
  <c r="R70" i="2"/>
  <c r="G71" i="2"/>
  <c r="H71" i="2"/>
  <c r="R71" i="2"/>
  <c r="G72" i="2"/>
  <c r="Q72" i="2"/>
  <c r="H72" i="2"/>
  <c r="R72" i="2"/>
  <c r="G73" i="2"/>
  <c r="H73" i="2"/>
  <c r="R73" i="2"/>
  <c r="G74" i="2"/>
  <c r="H74" i="2"/>
  <c r="R74" i="2"/>
  <c r="G75" i="2"/>
  <c r="Q75" i="2"/>
  <c r="H75" i="2"/>
  <c r="R75" i="2"/>
  <c r="G76" i="2"/>
  <c r="Q76" i="2"/>
  <c r="H76" i="2"/>
  <c r="R76" i="2"/>
  <c r="G77" i="2"/>
  <c r="H77" i="2"/>
  <c r="R77" i="2"/>
  <c r="H55" i="2"/>
  <c r="R55" i="2"/>
  <c r="G55" i="2"/>
  <c r="H54" i="2"/>
  <c r="R54" i="2"/>
  <c r="G54" i="2"/>
  <c r="H53" i="2"/>
  <c r="R53" i="2"/>
  <c r="G53" i="2"/>
  <c r="H52" i="2"/>
  <c r="G52" i="2"/>
  <c r="H51" i="2"/>
  <c r="R51" i="2"/>
  <c r="G51" i="2"/>
  <c r="H50" i="2"/>
  <c r="R50" i="2"/>
  <c r="G50" i="2"/>
  <c r="H49" i="2"/>
  <c r="R49" i="2"/>
  <c r="G49" i="2"/>
  <c r="G40" i="2"/>
  <c r="H40" i="2"/>
  <c r="R40" i="2"/>
  <c r="G41" i="2"/>
  <c r="H41" i="2"/>
  <c r="R41" i="2"/>
  <c r="G42" i="2"/>
  <c r="H42" i="2"/>
  <c r="G43" i="2"/>
  <c r="Q43" i="2"/>
  <c r="H43" i="2"/>
  <c r="R43" i="2"/>
  <c r="G44" i="2"/>
  <c r="H44" i="2"/>
  <c r="G45" i="2"/>
  <c r="H45" i="2"/>
  <c r="R45" i="2"/>
  <c r="H39" i="2"/>
  <c r="R39" i="2"/>
  <c r="G39" i="2"/>
  <c r="B109" i="2"/>
  <c r="L109" i="2"/>
  <c r="B108" i="2"/>
  <c r="L108" i="2"/>
  <c r="B107" i="2"/>
  <c r="L107" i="2"/>
  <c r="C108" i="2"/>
  <c r="C109" i="2"/>
  <c r="C107" i="2"/>
  <c r="E101" i="2"/>
  <c r="D101" i="2"/>
  <c r="N101" i="2"/>
  <c r="C101" i="2"/>
  <c r="B101" i="2"/>
  <c r="L101" i="2"/>
  <c r="E100" i="2"/>
  <c r="D100" i="2"/>
  <c r="N100" i="2"/>
  <c r="C100" i="2"/>
  <c r="B100" i="2"/>
  <c r="L100" i="2"/>
  <c r="E99" i="2"/>
  <c r="D99" i="2"/>
  <c r="N99" i="2"/>
  <c r="C99" i="2"/>
  <c r="M99" i="2"/>
  <c r="B99" i="2"/>
  <c r="L99" i="2"/>
  <c r="E98" i="2"/>
  <c r="D98" i="2"/>
  <c r="N98" i="2"/>
  <c r="C98" i="2"/>
  <c r="M98" i="2"/>
  <c r="B98" i="2"/>
  <c r="L98" i="2"/>
  <c r="E97" i="2"/>
  <c r="D97" i="2"/>
  <c r="N97" i="2"/>
  <c r="C97" i="2"/>
  <c r="M97" i="2"/>
  <c r="B97" i="2"/>
  <c r="L97" i="2"/>
  <c r="E96" i="2"/>
  <c r="D96" i="2"/>
  <c r="N96" i="2"/>
  <c r="C96" i="2"/>
  <c r="M96" i="2"/>
  <c r="B96" i="2"/>
  <c r="L96" i="2"/>
  <c r="E95" i="2"/>
  <c r="D95" i="2"/>
  <c r="N95" i="2"/>
  <c r="C95" i="2"/>
  <c r="M95" i="2"/>
  <c r="B95" i="2"/>
  <c r="L95" i="2"/>
  <c r="E94" i="2"/>
  <c r="D94" i="2"/>
  <c r="N94" i="2"/>
  <c r="C94" i="2"/>
  <c r="M94" i="2"/>
  <c r="B94" i="2"/>
  <c r="L94" i="2"/>
  <c r="E93" i="2"/>
  <c r="D93" i="2"/>
  <c r="N93" i="2"/>
  <c r="C93" i="2"/>
  <c r="M93" i="2"/>
  <c r="B93" i="2"/>
  <c r="L93" i="2"/>
  <c r="E92" i="2"/>
  <c r="D92" i="2"/>
  <c r="N92" i="2"/>
  <c r="C92" i="2"/>
  <c r="M92" i="2"/>
  <c r="B92" i="2"/>
  <c r="L92" i="2"/>
  <c r="B83" i="2"/>
  <c r="L83" i="2"/>
  <c r="C83" i="2"/>
  <c r="M83" i="2"/>
  <c r="D83" i="2"/>
  <c r="E83" i="2"/>
  <c r="B84" i="2"/>
  <c r="L84" i="2"/>
  <c r="C84" i="2"/>
  <c r="M84" i="2"/>
  <c r="D84" i="2"/>
  <c r="N84" i="2"/>
  <c r="E84" i="2"/>
  <c r="O84" i="2"/>
  <c r="B85" i="2"/>
  <c r="L85" i="2"/>
  <c r="C85" i="2"/>
  <c r="M85" i="2"/>
  <c r="D85" i="2"/>
  <c r="N85" i="2"/>
  <c r="E85" i="2"/>
  <c r="B86" i="2"/>
  <c r="L86" i="2"/>
  <c r="C86" i="2"/>
  <c r="M86" i="2"/>
  <c r="D86" i="2"/>
  <c r="N86" i="2"/>
  <c r="E86" i="2"/>
  <c r="B87" i="2"/>
  <c r="L87" i="2"/>
  <c r="C87" i="2"/>
  <c r="M87" i="2"/>
  <c r="D87" i="2"/>
  <c r="N87" i="2"/>
  <c r="E87" i="2"/>
  <c r="B88" i="2"/>
  <c r="L88" i="2"/>
  <c r="C88" i="2"/>
  <c r="M88" i="2"/>
  <c r="D88" i="2"/>
  <c r="E88" i="2"/>
  <c r="B89" i="2"/>
  <c r="L89" i="2"/>
  <c r="C89" i="2"/>
  <c r="M89" i="2"/>
  <c r="D89" i="2"/>
  <c r="N89" i="2"/>
  <c r="E89" i="2"/>
  <c r="B90" i="2"/>
  <c r="L90" i="2"/>
  <c r="C90" i="2"/>
  <c r="M90" i="2"/>
  <c r="D90" i="2"/>
  <c r="N90" i="2"/>
  <c r="E90" i="2"/>
  <c r="E82" i="2"/>
  <c r="D82" i="2"/>
  <c r="N82" i="2"/>
  <c r="C82" i="2"/>
  <c r="M82" i="2"/>
  <c r="B82" i="2"/>
  <c r="L82" i="2"/>
  <c r="E81" i="2"/>
  <c r="D81" i="2"/>
  <c r="N81" i="2"/>
  <c r="C81" i="2"/>
  <c r="M81" i="2"/>
  <c r="B81" i="2"/>
  <c r="L81" i="2"/>
  <c r="B50" i="2"/>
  <c r="L50" i="2"/>
  <c r="B51" i="2"/>
  <c r="L51" i="2"/>
  <c r="B52" i="2"/>
  <c r="L52" i="2"/>
  <c r="B53" i="2"/>
  <c r="L53" i="2"/>
  <c r="B54" i="2"/>
  <c r="L54" i="2"/>
  <c r="B55" i="2"/>
  <c r="L55" i="2"/>
  <c r="B56" i="2"/>
  <c r="L56" i="2"/>
  <c r="B57" i="2"/>
  <c r="L57" i="2"/>
  <c r="B58" i="2"/>
  <c r="L58" i="2"/>
  <c r="B59" i="2"/>
  <c r="L59" i="2"/>
  <c r="B60" i="2"/>
  <c r="L60" i="2"/>
  <c r="B61" i="2"/>
  <c r="L61" i="2"/>
  <c r="B62" i="2"/>
  <c r="L62" i="2"/>
  <c r="B63" i="2"/>
  <c r="L63" i="2"/>
  <c r="B64" i="2"/>
  <c r="L64" i="2"/>
  <c r="B65" i="2"/>
  <c r="L65" i="2"/>
  <c r="B66" i="2"/>
  <c r="L66" i="2"/>
  <c r="B67" i="2"/>
  <c r="L67" i="2"/>
  <c r="B68" i="2"/>
  <c r="L68" i="2"/>
  <c r="B69" i="2"/>
  <c r="L69" i="2"/>
  <c r="B70" i="2"/>
  <c r="L70" i="2"/>
  <c r="B71" i="2"/>
  <c r="L71" i="2"/>
  <c r="B72" i="2"/>
  <c r="L72" i="2"/>
  <c r="B73" i="2"/>
  <c r="L73" i="2"/>
  <c r="B74" i="2"/>
  <c r="L74" i="2"/>
  <c r="B75" i="2"/>
  <c r="L75" i="2"/>
  <c r="B76" i="2"/>
  <c r="L76" i="2"/>
  <c r="B77" i="2"/>
  <c r="L77" i="2"/>
  <c r="B49" i="2"/>
  <c r="L49" i="2"/>
  <c r="B40" i="2"/>
  <c r="L40" i="2"/>
  <c r="B41" i="2"/>
  <c r="L41" i="2"/>
  <c r="B42" i="2"/>
  <c r="L42" i="2"/>
  <c r="B43" i="2"/>
  <c r="L43" i="2"/>
  <c r="B44" i="2"/>
  <c r="L44" i="2"/>
  <c r="B45" i="2"/>
  <c r="L45" i="2"/>
  <c r="B39" i="2"/>
  <c r="L39" i="2"/>
  <c r="C50" i="2"/>
  <c r="M50" i="2"/>
  <c r="D50" i="2"/>
  <c r="N50" i="2"/>
  <c r="E50" i="2"/>
  <c r="C51" i="2"/>
  <c r="D51" i="2"/>
  <c r="N51" i="2"/>
  <c r="E51" i="2"/>
  <c r="C52" i="2"/>
  <c r="M52" i="2"/>
  <c r="D52" i="2"/>
  <c r="N52" i="2"/>
  <c r="E52" i="2"/>
  <c r="C53" i="2"/>
  <c r="M53" i="2"/>
  <c r="D53" i="2"/>
  <c r="N53" i="2"/>
  <c r="E53" i="2"/>
  <c r="O53" i="2"/>
  <c r="C54" i="2"/>
  <c r="M54" i="2"/>
  <c r="D54" i="2"/>
  <c r="N54" i="2"/>
  <c r="E54" i="2"/>
  <c r="C55" i="2"/>
  <c r="M55" i="2"/>
  <c r="D55" i="2"/>
  <c r="N55" i="2"/>
  <c r="E55" i="2"/>
  <c r="C56" i="2"/>
  <c r="M56" i="2"/>
  <c r="D56" i="2"/>
  <c r="N56" i="2"/>
  <c r="E56" i="2"/>
  <c r="C57" i="2"/>
  <c r="M57" i="2"/>
  <c r="D57" i="2"/>
  <c r="N57" i="2"/>
  <c r="E57" i="2"/>
  <c r="C58" i="2"/>
  <c r="M58" i="2"/>
  <c r="D58" i="2"/>
  <c r="N58" i="2"/>
  <c r="E58" i="2"/>
  <c r="C59" i="2"/>
  <c r="D59" i="2"/>
  <c r="N59" i="2"/>
  <c r="E59" i="2"/>
  <c r="C60" i="2"/>
  <c r="M60" i="2"/>
  <c r="D60" i="2"/>
  <c r="N60" i="2"/>
  <c r="E60" i="2"/>
  <c r="C61" i="2"/>
  <c r="M61" i="2"/>
  <c r="D61" i="2"/>
  <c r="N61" i="2"/>
  <c r="E61" i="2"/>
  <c r="O61" i="2"/>
  <c r="C62" i="2"/>
  <c r="M62" i="2"/>
  <c r="D62" i="2"/>
  <c r="N62" i="2"/>
  <c r="E62" i="2"/>
  <c r="C63" i="2"/>
  <c r="D63" i="2"/>
  <c r="N63" i="2"/>
  <c r="E63" i="2"/>
  <c r="C64" i="2"/>
  <c r="M64" i="2"/>
  <c r="D64" i="2"/>
  <c r="N64" i="2"/>
  <c r="E64" i="2"/>
  <c r="C65" i="2"/>
  <c r="M65" i="2"/>
  <c r="D65" i="2"/>
  <c r="N65" i="2"/>
  <c r="E65" i="2"/>
  <c r="C66" i="2"/>
  <c r="M66" i="2"/>
  <c r="D66" i="2"/>
  <c r="N66" i="2"/>
  <c r="E66" i="2"/>
  <c r="C67" i="2"/>
  <c r="D67" i="2"/>
  <c r="N67" i="2"/>
  <c r="E67" i="2"/>
  <c r="C68" i="2"/>
  <c r="M68" i="2"/>
  <c r="D68" i="2"/>
  <c r="N68" i="2"/>
  <c r="E68" i="2"/>
  <c r="C69" i="2"/>
  <c r="M69" i="2"/>
  <c r="D69" i="2"/>
  <c r="N69" i="2"/>
  <c r="E69" i="2"/>
  <c r="O69" i="2"/>
  <c r="C70" i="2"/>
  <c r="M70" i="2"/>
  <c r="D70" i="2"/>
  <c r="N70" i="2"/>
  <c r="E70" i="2"/>
  <c r="C71" i="2"/>
  <c r="M71" i="2"/>
  <c r="D71" i="2"/>
  <c r="N71" i="2"/>
  <c r="E71" i="2"/>
  <c r="C72" i="2"/>
  <c r="D72" i="2"/>
  <c r="N72" i="2"/>
  <c r="E72" i="2"/>
  <c r="C73" i="2"/>
  <c r="M73" i="2"/>
  <c r="D73" i="2"/>
  <c r="N73" i="2"/>
  <c r="E73" i="2"/>
  <c r="C74" i="2"/>
  <c r="M74" i="2"/>
  <c r="D74" i="2"/>
  <c r="N74" i="2"/>
  <c r="E74" i="2"/>
  <c r="C75" i="2"/>
  <c r="D75" i="2"/>
  <c r="N75" i="2"/>
  <c r="E75" i="2"/>
  <c r="C76" i="2"/>
  <c r="M76" i="2"/>
  <c r="D76" i="2"/>
  <c r="N76" i="2"/>
  <c r="E76" i="2"/>
  <c r="C77" i="2"/>
  <c r="M77" i="2"/>
  <c r="D77" i="2"/>
  <c r="N77" i="2"/>
  <c r="E77" i="2"/>
  <c r="O77" i="2"/>
  <c r="E49" i="2"/>
  <c r="D49" i="2"/>
  <c r="N49" i="2"/>
  <c r="C49" i="2"/>
  <c r="C40" i="2"/>
  <c r="M40" i="2"/>
  <c r="D40" i="2"/>
  <c r="N40" i="2"/>
  <c r="E40" i="2"/>
  <c r="C41" i="2"/>
  <c r="D41" i="2"/>
  <c r="N41" i="2"/>
  <c r="E41" i="2"/>
  <c r="C42" i="2"/>
  <c r="M42" i="2"/>
  <c r="D42" i="2"/>
  <c r="N42" i="2"/>
  <c r="E42" i="2"/>
  <c r="C43" i="2"/>
  <c r="M43" i="2"/>
  <c r="D43" i="2"/>
  <c r="N43" i="2"/>
  <c r="E43" i="2"/>
  <c r="C44" i="2"/>
  <c r="D44" i="2"/>
  <c r="N44" i="2"/>
  <c r="E44" i="2"/>
  <c r="C45" i="2"/>
  <c r="M45" i="2"/>
  <c r="D45" i="2"/>
  <c r="N45" i="2"/>
  <c r="E45" i="2"/>
  <c r="D39" i="2"/>
  <c r="N39" i="2"/>
  <c r="E39" i="2"/>
  <c r="C39" i="2"/>
  <c r="M39" i="2"/>
  <c r="K109" i="2"/>
  <c r="K108" i="2"/>
  <c r="K107" i="2"/>
  <c r="L106" i="2"/>
  <c r="K106" i="2"/>
  <c r="K101" i="2"/>
  <c r="K100" i="2"/>
  <c r="K99" i="2"/>
  <c r="K98" i="2"/>
  <c r="K97" i="2"/>
  <c r="R96" i="2"/>
  <c r="K96" i="2"/>
  <c r="K95" i="2"/>
  <c r="K94" i="2"/>
  <c r="K93" i="2"/>
  <c r="K92" i="2"/>
  <c r="R91" i="2"/>
  <c r="L91" i="2"/>
  <c r="K91" i="2"/>
  <c r="K90" i="2"/>
  <c r="K89" i="2"/>
  <c r="K88" i="2"/>
  <c r="K87" i="2"/>
  <c r="K86" i="2"/>
  <c r="K85" i="2"/>
  <c r="K84" i="2"/>
  <c r="K83" i="2"/>
  <c r="R82" i="2"/>
  <c r="K82" i="2"/>
  <c r="K81" i="2"/>
  <c r="R80" i="2"/>
  <c r="N80" i="2"/>
  <c r="M80" i="2"/>
  <c r="L80" i="2"/>
  <c r="K80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R52" i="2"/>
  <c r="K52" i="2"/>
  <c r="K51" i="2"/>
  <c r="K50" i="2"/>
  <c r="K49" i="2"/>
  <c r="R48" i="2"/>
  <c r="N48" i="2"/>
  <c r="M48" i="2"/>
  <c r="L48" i="2"/>
  <c r="K48" i="2"/>
  <c r="F48" i="2"/>
  <c r="K45" i="2"/>
  <c r="R44" i="2"/>
  <c r="K44" i="2"/>
  <c r="K43" i="2"/>
  <c r="R42" i="2"/>
  <c r="K42" i="2"/>
  <c r="K41" i="2"/>
  <c r="K40" i="2"/>
  <c r="K39" i="2"/>
  <c r="P109" i="1"/>
  <c r="L109" i="1"/>
  <c r="K109" i="1"/>
  <c r="P108" i="1"/>
  <c r="L108" i="1"/>
  <c r="K108" i="1"/>
  <c r="P107" i="1"/>
  <c r="L107" i="1"/>
  <c r="K107" i="1"/>
  <c r="P106" i="1"/>
  <c r="L106" i="1"/>
  <c r="K106" i="1"/>
  <c r="D28" i="1"/>
  <c r="R101" i="1"/>
  <c r="N101" i="1"/>
  <c r="M101" i="1"/>
  <c r="L101" i="1"/>
  <c r="K101" i="1"/>
  <c r="F101" i="1"/>
  <c r="R100" i="1"/>
  <c r="N100" i="1"/>
  <c r="M100" i="1"/>
  <c r="L100" i="1"/>
  <c r="K100" i="1"/>
  <c r="F100" i="1"/>
  <c r="R99" i="1"/>
  <c r="N99" i="1"/>
  <c r="M99" i="1"/>
  <c r="L99" i="1"/>
  <c r="K99" i="1"/>
  <c r="F99" i="1"/>
  <c r="R98" i="1"/>
  <c r="N98" i="1"/>
  <c r="M98" i="1"/>
  <c r="L98" i="1"/>
  <c r="K98" i="1"/>
  <c r="F98" i="1"/>
  <c r="R97" i="1"/>
  <c r="N97" i="1"/>
  <c r="M97" i="1"/>
  <c r="L97" i="1"/>
  <c r="K97" i="1"/>
  <c r="F97" i="1"/>
  <c r="R96" i="1"/>
  <c r="N96" i="1"/>
  <c r="M96" i="1"/>
  <c r="L96" i="1"/>
  <c r="K96" i="1"/>
  <c r="F96" i="1"/>
  <c r="R95" i="1"/>
  <c r="N95" i="1"/>
  <c r="M95" i="1"/>
  <c r="L95" i="1"/>
  <c r="K95" i="1"/>
  <c r="F95" i="1"/>
  <c r="R94" i="1"/>
  <c r="N94" i="1"/>
  <c r="M94" i="1"/>
  <c r="L94" i="1"/>
  <c r="K94" i="1"/>
  <c r="F94" i="1"/>
  <c r="R93" i="1"/>
  <c r="N93" i="1"/>
  <c r="M93" i="1"/>
  <c r="L93" i="1"/>
  <c r="K93" i="1"/>
  <c r="F93" i="1"/>
  <c r="R92" i="1"/>
  <c r="N92" i="1"/>
  <c r="M92" i="1"/>
  <c r="L92" i="1"/>
  <c r="K92" i="1"/>
  <c r="F92" i="1"/>
  <c r="R91" i="1"/>
  <c r="L91" i="1"/>
  <c r="K91" i="1"/>
  <c r="R90" i="1"/>
  <c r="N90" i="1"/>
  <c r="M90" i="1"/>
  <c r="L90" i="1"/>
  <c r="K90" i="1"/>
  <c r="F90" i="1"/>
  <c r="R89" i="1"/>
  <c r="N89" i="1"/>
  <c r="M89" i="1"/>
  <c r="L89" i="1"/>
  <c r="K89" i="1"/>
  <c r="F89" i="1"/>
  <c r="R88" i="1"/>
  <c r="N88" i="1"/>
  <c r="M88" i="1"/>
  <c r="L88" i="1"/>
  <c r="K88" i="1"/>
  <c r="F88" i="1"/>
  <c r="R87" i="1"/>
  <c r="N87" i="1"/>
  <c r="M87" i="1"/>
  <c r="L87" i="1"/>
  <c r="K87" i="1"/>
  <c r="F87" i="1"/>
  <c r="R86" i="1"/>
  <c r="N86" i="1"/>
  <c r="M86" i="1"/>
  <c r="L86" i="1"/>
  <c r="K86" i="1"/>
  <c r="F86" i="1"/>
  <c r="R85" i="1"/>
  <c r="N85" i="1"/>
  <c r="M85" i="1"/>
  <c r="L85" i="1"/>
  <c r="K85" i="1"/>
  <c r="F85" i="1"/>
  <c r="R84" i="1"/>
  <c r="N84" i="1"/>
  <c r="M84" i="1"/>
  <c r="L84" i="1"/>
  <c r="K84" i="1"/>
  <c r="F84" i="1"/>
  <c r="R83" i="1"/>
  <c r="N83" i="1"/>
  <c r="M83" i="1"/>
  <c r="L83" i="1"/>
  <c r="K83" i="1"/>
  <c r="F83" i="1"/>
  <c r="R82" i="1"/>
  <c r="N82" i="1"/>
  <c r="M82" i="1"/>
  <c r="L82" i="1"/>
  <c r="K82" i="1"/>
  <c r="F82" i="1"/>
  <c r="R81" i="1"/>
  <c r="N81" i="1"/>
  <c r="M81" i="1"/>
  <c r="L81" i="1"/>
  <c r="K81" i="1"/>
  <c r="F81" i="1"/>
  <c r="R80" i="1"/>
  <c r="N80" i="1"/>
  <c r="M80" i="1"/>
  <c r="L80" i="1"/>
  <c r="K80" i="1"/>
  <c r="D27" i="1"/>
  <c r="R77" i="1"/>
  <c r="N77" i="1"/>
  <c r="M77" i="1"/>
  <c r="L77" i="1"/>
  <c r="K77" i="1"/>
  <c r="R76" i="1"/>
  <c r="N76" i="1"/>
  <c r="M76" i="1"/>
  <c r="L76" i="1"/>
  <c r="K76" i="1"/>
  <c r="R75" i="1"/>
  <c r="N75" i="1"/>
  <c r="M75" i="1"/>
  <c r="L75" i="1"/>
  <c r="K75" i="1"/>
  <c r="R74" i="1"/>
  <c r="N74" i="1"/>
  <c r="M74" i="1"/>
  <c r="L74" i="1"/>
  <c r="K74" i="1"/>
  <c r="R73" i="1"/>
  <c r="N73" i="1"/>
  <c r="M73" i="1"/>
  <c r="L73" i="1"/>
  <c r="K73" i="1"/>
  <c r="R72" i="1"/>
  <c r="N72" i="1"/>
  <c r="M72" i="1"/>
  <c r="L72" i="1"/>
  <c r="K72" i="1"/>
  <c r="R71" i="1"/>
  <c r="N71" i="1"/>
  <c r="M71" i="1"/>
  <c r="L71" i="1"/>
  <c r="K71" i="1"/>
  <c r="R70" i="1"/>
  <c r="N70" i="1"/>
  <c r="M70" i="1"/>
  <c r="L70" i="1"/>
  <c r="K70" i="1"/>
  <c r="R69" i="1"/>
  <c r="N69" i="1"/>
  <c r="M69" i="1"/>
  <c r="L69" i="1"/>
  <c r="K69" i="1"/>
  <c r="R68" i="1"/>
  <c r="N68" i="1"/>
  <c r="M68" i="1"/>
  <c r="L68" i="1"/>
  <c r="K68" i="1"/>
  <c r="R67" i="1"/>
  <c r="N67" i="1"/>
  <c r="M67" i="1"/>
  <c r="L67" i="1"/>
  <c r="K67" i="1"/>
  <c r="R66" i="1"/>
  <c r="N66" i="1"/>
  <c r="M66" i="1"/>
  <c r="L66" i="1"/>
  <c r="K66" i="1"/>
  <c r="R65" i="1"/>
  <c r="N65" i="1"/>
  <c r="M65" i="1"/>
  <c r="L65" i="1"/>
  <c r="K65" i="1"/>
  <c r="R64" i="1"/>
  <c r="N64" i="1"/>
  <c r="M64" i="1"/>
  <c r="L64" i="1"/>
  <c r="K64" i="1"/>
  <c r="R63" i="1"/>
  <c r="N63" i="1"/>
  <c r="M63" i="1"/>
  <c r="L63" i="1"/>
  <c r="K63" i="1"/>
  <c r="R62" i="1"/>
  <c r="N62" i="1"/>
  <c r="M62" i="1"/>
  <c r="L62" i="1"/>
  <c r="K62" i="1"/>
  <c r="R61" i="1"/>
  <c r="N61" i="1"/>
  <c r="M61" i="1"/>
  <c r="L61" i="1"/>
  <c r="K61" i="1"/>
  <c r="R60" i="1"/>
  <c r="N60" i="1"/>
  <c r="M60" i="1"/>
  <c r="L60" i="1"/>
  <c r="K60" i="1"/>
  <c r="R59" i="1"/>
  <c r="N59" i="1"/>
  <c r="M59" i="1"/>
  <c r="L59" i="1"/>
  <c r="K59" i="1"/>
  <c r="R58" i="1"/>
  <c r="N58" i="1"/>
  <c r="M58" i="1"/>
  <c r="L58" i="1"/>
  <c r="K58" i="1"/>
  <c r="R57" i="1"/>
  <c r="N57" i="1"/>
  <c r="M57" i="1"/>
  <c r="L57" i="1"/>
  <c r="K57" i="1"/>
  <c r="R56" i="1"/>
  <c r="N56" i="1"/>
  <c r="M56" i="1"/>
  <c r="L56" i="1"/>
  <c r="K56" i="1"/>
  <c r="R55" i="1"/>
  <c r="N55" i="1"/>
  <c r="M55" i="1"/>
  <c r="L55" i="1"/>
  <c r="K55" i="1"/>
  <c r="R54" i="1"/>
  <c r="N54" i="1"/>
  <c r="M54" i="1"/>
  <c r="L54" i="1"/>
  <c r="K54" i="1"/>
  <c r="R53" i="1"/>
  <c r="N53" i="1"/>
  <c r="M53" i="1"/>
  <c r="L53" i="1"/>
  <c r="K53" i="1"/>
  <c r="R52" i="1"/>
  <c r="N52" i="1"/>
  <c r="M52" i="1"/>
  <c r="L52" i="1"/>
  <c r="K52" i="1"/>
  <c r="R51" i="1"/>
  <c r="N51" i="1"/>
  <c r="M51" i="1"/>
  <c r="L51" i="1"/>
  <c r="K51" i="1"/>
  <c r="R50" i="1"/>
  <c r="N50" i="1"/>
  <c r="M50" i="1"/>
  <c r="L50" i="1"/>
  <c r="K50" i="1"/>
  <c r="R49" i="1"/>
  <c r="N49" i="1"/>
  <c r="M49" i="1"/>
  <c r="L49" i="1"/>
  <c r="K49" i="1"/>
  <c r="R48" i="1"/>
  <c r="N48" i="1"/>
  <c r="M48" i="1"/>
  <c r="L48" i="1"/>
  <c r="K48" i="1"/>
  <c r="F48" i="1"/>
  <c r="D26" i="1"/>
  <c r="D16" i="3"/>
  <c r="R45" i="1"/>
  <c r="N45" i="1"/>
  <c r="M45" i="1"/>
  <c r="L45" i="1"/>
  <c r="K45" i="1"/>
  <c r="R44" i="1"/>
  <c r="N44" i="1"/>
  <c r="M44" i="1"/>
  <c r="L44" i="1"/>
  <c r="K44" i="1"/>
  <c r="R43" i="1"/>
  <c r="N43" i="1"/>
  <c r="M43" i="1"/>
  <c r="L43" i="1"/>
  <c r="K43" i="1"/>
  <c r="R42" i="1"/>
  <c r="N42" i="1"/>
  <c r="M42" i="1"/>
  <c r="L42" i="1"/>
  <c r="K42" i="1"/>
  <c r="R41" i="1"/>
  <c r="N41" i="1"/>
  <c r="M41" i="1"/>
  <c r="L41" i="1"/>
  <c r="K41" i="1"/>
  <c r="R40" i="1"/>
  <c r="N40" i="1"/>
  <c r="M40" i="1"/>
  <c r="L40" i="1"/>
  <c r="K40" i="1"/>
  <c r="R39" i="1"/>
  <c r="N39" i="1"/>
  <c r="M39" i="1"/>
  <c r="L39" i="1"/>
  <c r="K39" i="1"/>
  <c r="F39" i="1"/>
  <c r="Q94" i="1"/>
  <c r="C7" i="3"/>
  <c r="C5" i="2"/>
  <c r="C8" i="3"/>
  <c r="C6" i="3"/>
  <c r="F109" i="2"/>
  <c r="C6" i="2"/>
  <c r="P106" i="2"/>
  <c r="C9" i="3"/>
  <c r="C8" i="2"/>
  <c r="P109" i="2"/>
  <c r="F108" i="2"/>
  <c r="C5" i="3"/>
  <c r="C7" i="2"/>
  <c r="P108" i="2"/>
  <c r="F106" i="2"/>
  <c r="F107" i="2"/>
  <c r="P107" i="2"/>
  <c r="C9" i="2"/>
  <c r="O39" i="2"/>
  <c r="O43" i="2"/>
  <c r="O74" i="2"/>
  <c r="O66" i="2"/>
  <c r="P66" i="2"/>
  <c r="O58" i="2"/>
  <c r="P58" i="2"/>
  <c r="O50" i="2"/>
  <c r="M109" i="2"/>
  <c r="Q54" i="2"/>
  <c r="O81" i="2"/>
  <c r="O94" i="2"/>
  <c r="O100" i="2"/>
  <c r="O38" i="2"/>
  <c r="P38" i="2"/>
  <c r="O87" i="2"/>
  <c r="Q45" i="2"/>
  <c r="Q41" i="2"/>
  <c r="Q74" i="2"/>
  <c r="Q70" i="2"/>
  <c r="Q62" i="2"/>
  <c r="Q58" i="2"/>
  <c r="Q90" i="2"/>
  <c r="Q86" i="2"/>
  <c r="Q82" i="2"/>
  <c r="Q100" i="2"/>
  <c r="Q96" i="2"/>
  <c r="O70" i="2"/>
  <c r="O62" i="2"/>
  <c r="P62" i="2"/>
  <c r="O54" i="2"/>
  <c r="Q92" i="2"/>
  <c r="O44" i="2"/>
  <c r="Q73" i="2"/>
  <c r="Q65" i="2"/>
  <c r="Q57" i="2"/>
  <c r="Q89" i="2"/>
  <c r="Q95" i="2"/>
  <c r="O49" i="2"/>
  <c r="O97" i="2"/>
  <c r="P97" i="2"/>
  <c r="P70" i="2"/>
  <c r="P54" i="2"/>
  <c r="P50" i="2"/>
  <c r="O101" i="1"/>
  <c r="P101" i="1"/>
  <c r="O49" i="1"/>
  <c r="P49" i="1"/>
  <c r="O61" i="1"/>
  <c r="P61" i="1"/>
  <c r="Q81" i="1"/>
  <c r="G38" i="2"/>
  <c r="Q38" i="2"/>
  <c r="P74" i="2"/>
  <c r="G46" i="2"/>
  <c r="D26" i="2"/>
  <c r="O74" i="1"/>
  <c r="P74" i="1"/>
  <c r="Q56" i="1"/>
  <c r="Q86" i="1"/>
  <c r="G102" i="2"/>
  <c r="D28" i="2"/>
  <c r="O39" i="1"/>
  <c r="P39" i="1"/>
  <c r="Q72" i="1"/>
  <c r="O55" i="1"/>
  <c r="P55" i="1"/>
  <c r="O93" i="1"/>
  <c r="P93" i="1"/>
  <c r="F38" i="2"/>
  <c r="Q41" i="1"/>
  <c r="Q66" i="1"/>
  <c r="Q50" i="1"/>
  <c r="Q66" i="2"/>
  <c r="G78" i="2"/>
  <c r="D27" i="2"/>
  <c r="D17" i="3"/>
  <c r="K17" i="3"/>
  <c r="O40" i="2"/>
  <c r="P40" i="2"/>
  <c r="O75" i="2"/>
  <c r="O71" i="2"/>
  <c r="P71" i="2"/>
  <c r="O67" i="2"/>
  <c r="O63" i="2"/>
  <c r="O59" i="2"/>
  <c r="O55" i="2"/>
  <c r="P55" i="2"/>
  <c r="O51" i="2"/>
  <c r="M108" i="2"/>
  <c r="Q39" i="2"/>
  <c r="Q52" i="2"/>
  <c r="Q81" i="2"/>
  <c r="O45" i="2"/>
  <c r="O41" i="2"/>
  <c r="O76" i="2"/>
  <c r="P76" i="2"/>
  <c r="O72" i="2"/>
  <c r="O68" i="2"/>
  <c r="P68" i="2"/>
  <c r="O64" i="2"/>
  <c r="P64" i="2"/>
  <c r="O60" i="2"/>
  <c r="O56" i="2"/>
  <c r="P56" i="2"/>
  <c r="O52" i="2"/>
  <c r="P52" i="2"/>
  <c r="O82" i="2"/>
  <c r="P82" i="2"/>
  <c r="O92" i="2"/>
  <c r="P92" i="2"/>
  <c r="O93" i="2"/>
  <c r="P93" i="2"/>
  <c r="O95" i="2"/>
  <c r="P95" i="2"/>
  <c r="O96" i="2"/>
  <c r="P96" i="2"/>
  <c r="O98" i="2"/>
  <c r="P98" i="2"/>
  <c r="O99" i="2"/>
  <c r="P99" i="2"/>
  <c r="O101" i="2"/>
  <c r="Q44" i="2"/>
  <c r="Q42" i="2"/>
  <c r="Q40" i="2"/>
  <c r="Q77" i="2"/>
  <c r="Q71" i="2"/>
  <c r="Q69" i="2"/>
  <c r="Q63" i="2"/>
  <c r="Q61" i="2"/>
  <c r="Q87" i="2"/>
  <c r="Q85" i="2"/>
  <c r="Q83" i="2"/>
  <c r="Q99" i="2"/>
  <c r="Q97" i="2"/>
  <c r="P60" i="2"/>
  <c r="O42" i="2"/>
  <c r="P42" i="2"/>
  <c r="O73" i="2"/>
  <c r="O65" i="2"/>
  <c r="P65" i="2"/>
  <c r="O57" i="2"/>
  <c r="P57" i="2"/>
  <c r="O90" i="2"/>
  <c r="P90" i="2"/>
  <c r="O89" i="2"/>
  <c r="O88" i="2"/>
  <c r="O86" i="2"/>
  <c r="P86" i="2"/>
  <c r="O85" i="2"/>
  <c r="P85" i="2"/>
  <c r="O83" i="2"/>
  <c r="M107" i="2"/>
  <c r="Q49" i="2"/>
  <c r="Q51" i="2"/>
  <c r="Q53" i="2"/>
  <c r="Q55" i="2"/>
  <c r="Q93" i="2"/>
  <c r="M107" i="1"/>
  <c r="Q100" i="1"/>
  <c r="O99" i="1"/>
  <c r="P99" i="1"/>
  <c r="Q95" i="1"/>
  <c r="O94" i="1"/>
  <c r="P94" i="1"/>
  <c r="Q92" i="1"/>
  <c r="Q82" i="1"/>
  <c r="Q85" i="1"/>
  <c r="O87" i="1"/>
  <c r="P87" i="1"/>
  <c r="Q88" i="1"/>
  <c r="O90" i="1"/>
  <c r="P90" i="1"/>
  <c r="O81" i="1"/>
  <c r="P81" i="1"/>
  <c r="O51" i="1"/>
  <c r="P51" i="1"/>
  <c r="Q52" i="1"/>
  <c r="O54" i="1"/>
  <c r="P54" i="1"/>
  <c r="Q55" i="1"/>
  <c r="O57" i="1"/>
  <c r="P57" i="1"/>
  <c r="O60" i="1"/>
  <c r="P60" i="1"/>
  <c r="Q62" i="1"/>
  <c r="Q65" i="1"/>
  <c r="O67" i="1"/>
  <c r="P67" i="1"/>
  <c r="Q68" i="1"/>
  <c r="O70" i="1"/>
  <c r="P70" i="1"/>
  <c r="Q71" i="1"/>
  <c r="O73" i="1"/>
  <c r="P73" i="1"/>
  <c r="O76" i="1"/>
  <c r="P76" i="1"/>
  <c r="Q48" i="1"/>
  <c r="Q42" i="1"/>
  <c r="Q39" i="1"/>
  <c r="O43" i="1"/>
  <c r="P43" i="1"/>
  <c r="Q101" i="1"/>
  <c r="O100" i="1"/>
  <c r="P100" i="1"/>
  <c r="Q98" i="1"/>
  <c r="O97" i="1"/>
  <c r="P97" i="1"/>
  <c r="Q93" i="1"/>
  <c r="O92" i="1"/>
  <c r="P92" i="1"/>
  <c r="O83" i="1"/>
  <c r="P83" i="1"/>
  <c r="Q84" i="1"/>
  <c r="O86" i="1"/>
  <c r="P86" i="1"/>
  <c r="Q87" i="1"/>
  <c r="O89" i="1"/>
  <c r="P89" i="1"/>
  <c r="O50" i="1"/>
  <c r="P50" i="1"/>
  <c r="Q51" i="1"/>
  <c r="O53" i="1"/>
  <c r="P53" i="1"/>
  <c r="O56" i="1"/>
  <c r="P56" i="1"/>
  <c r="Q58" i="1"/>
  <c r="Q61" i="1"/>
  <c r="O63" i="1"/>
  <c r="P63" i="1"/>
  <c r="Q64" i="1"/>
  <c r="O66" i="1"/>
  <c r="P66" i="1"/>
  <c r="Q67" i="1"/>
  <c r="O69" i="1"/>
  <c r="P69" i="1"/>
  <c r="O72" i="1"/>
  <c r="P72" i="1"/>
  <c r="Q74" i="1"/>
  <c r="Q77" i="1"/>
  <c r="O48" i="1"/>
  <c r="P48" i="1"/>
  <c r="Q43" i="1"/>
  <c r="O40" i="1"/>
  <c r="P40" i="1"/>
  <c r="O44" i="1"/>
  <c r="P44" i="1"/>
  <c r="M109" i="1"/>
  <c r="Q99" i="1"/>
  <c r="O98" i="1"/>
  <c r="P98" i="1"/>
  <c r="Q96" i="1"/>
  <c r="O95" i="1"/>
  <c r="P95" i="1"/>
  <c r="O82" i="1"/>
  <c r="P82" i="1"/>
  <c r="Q83" i="1"/>
  <c r="O85" i="1"/>
  <c r="P85" i="1"/>
  <c r="O88" i="1"/>
  <c r="P88" i="1"/>
  <c r="Q90" i="1"/>
  <c r="O52" i="1"/>
  <c r="P52" i="1"/>
  <c r="Q54" i="1"/>
  <c r="Q57" i="1"/>
  <c r="O59" i="1"/>
  <c r="P59" i="1"/>
  <c r="Q60" i="1"/>
  <c r="O62" i="1"/>
  <c r="P62" i="1"/>
  <c r="Q63" i="1"/>
  <c r="O65" i="1"/>
  <c r="P65" i="1"/>
  <c r="O68" i="1"/>
  <c r="P68" i="1"/>
  <c r="Q70" i="1"/>
  <c r="Q73" i="1"/>
  <c r="O75" i="1"/>
  <c r="P75" i="1"/>
  <c r="Q76" i="1"/>
  <c r="Q49" i="1"/>
  <c r="Q40" i="1"/>
  <c r="Q44" i="1"/>
  <c r="O41" i="1"/>
  <c r="P41" i="1"/>
  <c r="O45" i="1"/>
  <c r="P45" i="1"/>
  <c r="P69" i="2"/>
  <c r="P61" i="2"/>
  <c r="P53" i="2"/>
  <c r="P87" i="2"/>
  <c r="O71" i="1"/>
  <c r="P71" i="1"/>
  <c r="Q53" i="1"/>
  <c r="Q89" i="1"/>
  <c r="O96" i="1"/>
  <c r="P96" i="1"/>
  <c r="M108" i="1"/>
  <c r="P77" i="2"/>
  <c r="P73" i="2"/>
  <c r="P89" i="2"/>
  <c r="O42" i="1"/>
  <c r="P42" i="1"/>
  <c r="O77" i="1"/>
  <c r="P77" i="1"/>
  <c r="Q59" i="1"/>
  <c r="O84" i="1"/>
  <c r="P84" i="1"/>
  <c r="Q45" i="1"/>
  <c r="Q75" i="1"/>
  <c r="Q69" i="1"/>
  <c r="O64" i="1"/>
  <c r="P64" i="1"/>
  <c r="O58" i="1"/>
  <c r="P58" i="1"/>
  <c r="Q97" i="1"/>
  <c r="P81" i="2"/>
  <c r="P84" i="2"/>
  <c r="P94" i="2"/>
  <c r="D18" i="3"/>
  <c r="K18" i="3"/>
  <c r="Q50" i="2"/>
  <c r="F99" i="2"/>
  <c r="K16" i="3"/>
  <c r="F43" i="2"/>
  <c r="F49" i="2"/>
  <c r="F74" i="2"/>
  <c r="F70" i="2"/>
  <c r="F58" i="2"/>
  <c r="F100" i="2"/>
  <c r="F101" i="2"/>
  <c r="F72" i="2"/>
  <c r="F83" i="2"/>
  <c r="F57" i="2"/>
  <c r="P43" i="2"/>
  <c r="F54" i="2"/>
  <c r="F98" i="2"/>
  <c r="F62" i="2"/>
  <c r="M72" i="2"/>
  <c r="M101" i="2"/>
  <c r="P101" i="2"/>
  <c r="F50" i="2"/>
  <c r="F56" i="2"/>
  <c r="F66" i="2"/>
  <c r="F82" i="2"/>
  <c r="N83" i="2"/>
  <c r="P83" i="2"/>
  <c r="M100" i="2"/>
  <c r="P100" i="2"/>
  <c r="F44" i="2"/>
  <c r="F75" i="2"/>
  <c r="F69" i="2"/>
  <c r="F67" i="2"/>
  <c r="F63" i="2"/>
  <c r="F59" i="2"/>
  <c r="F53" i="2"/>
  <c r="F51" i="2"/>
  <c r="F85" i="2"/>
  <c r="P39" i="2"/>
  <c r="M59" i="2"/>
  <c r="F41" i="2"/>
  <c r="F88" i="2"/>
  <c r="F39" i="2"/>
  <c r="F40" i="2"/>
  <c r="M44" i="2"/>
  <c r="P44" i="2"/>
  <c r="M49" i="2"/>
  <c r="P49" i="2"/>
  <c r="F81" i="2"/>
  <c r="F55" i="2"/>
  <c r="F73" i="2"/>
  <c r="M75" i="2"/>
  <c r="P45" i="2"/>
  <c r="F45" i="2"/>
  <c r="F71" i="2"/>
  <c r="F94" i="2"/>
  <c r="F95" i="2"/>
  <c r="F96" i="2"/>
  <c r="F97" i="2"/>
  <c r="F92" i="2"/>
  <c r="F93" i="2"/>
  <c r="F84" i="2"/>
  <c r="F86" i="2"/>
  <c r="F87" i="2"/>
  <c r="N88" i="2"/>
  <c r="F90" i="2"/>
  <c r="F89" i="2"/>
  <c r="F60" i="2"/>
  <c r="F61" i="2"/>
  <c r="M63" i="2"/>
  <c r="P63" i="2"/>
  <c r="F76" i="2"/>
  <c r="F77" i="2"/>
  <c r="M51" i="2"/>
  <c r="P51" i="2"/>
  <c r="F64" i="2"/>
  <c r="F65" i="2"/>
  <c r="M67" i="2"/>
  <c r="F52" i="2"/>
  <c r="F68" i="2"/>
  <c r="M41" i="2"/>
  <c r="P41" i="2"/>
  <c r="F42" i="2"/>
  <c r="P59" i="2"/>
  <c r="Q102" i="2"/>
  <c r="N28" i="2"/>
  <c r="Q46" i="1"/>
  <c r="P46" i="1"/>
  <c r="P46" i="2"/>
  <c r="Q78" i="2"/>
  <c r="N27" i="2"/>
  <c r="F46" i="2"/>
  <c r="P67" i="2"/>
  <c r="Q46" i="2"/>
  <c r="N26" i="2"/>
  <c r="Q78" i="1"/>
  <c r="F78" i="2"/>
  <c r="P78" i="1"/>
  <c r="F102" i="2"/>
  <c r="P102" i="1"/>
  <c r="Q102" i="1"/>
  <c r="D19" i="3"/>
  <c r="E16" i="3"/>
  <c r="P88" i="2"/>
  <c r="P102" i="2"/>
  <c r="P75" i="2"/>
  <c r="P72" i="2"/>
  <c r="G103" i="2"/>
  <c r="C106" i="2"/>
  <c r="C110" i="2"/>
  <c r="K19" i="3"/>
  <c r="L16" i="3"/>
  <c r="D29" i="1"/>
  <c r="P78" i="2"/>
  <c r="P103" i="2"/>
  <c r="Q103" i="1"/>
  <c r="M106" i="1"/>
  <c r="M110" i="1"/>
  <c r="C11" i="3"/>
  <c r="E19" i="3"/>
  <c r="E17" i="3"/>
  <c r="E18" i="3"/>
  <c r="D29" i="2"/>
  <c r="E27" i="2"/>
  <c r="Q103" i="2"/>
  <c r="M106" i="2"/>
  <c r="M110" i="2"/>
  <c r="L19" i="3"/>
  <c r="L17" i="3"/>
  <c r="L18" i="3"/>
  <c r="C12" i="3"/>
  <c r="F103" i="2"/>
  <c r="H111" i="2"/>
  <c r="P103" i="1"/>
  <c r="E29" i="1"/>
  <c r="E27" i="1"/>
  <c r="E28" i="1"/>
  <c r="E26" i="1"/>
  <c r="N29" i="1"/>
  <c r="O29" i="1"/>
  <c r="E26" i="2"/>
  <c r="E29" i="2"/>
  <c r="E28" i="2"/>
  <c r="N29" i="2"/>
  <c r="O27" i="2"/>
  <c r="R111" i="2"/>
  <c r="R111" i="1"/>
  <c r="O26" i="2"/>
  <c r="O29" i="2"/>
  <c r="O28" i="2"/>
  <c r="Q48" i="2"/>
  <c r="O48" i="2"/>
  <c r="P48" i="2"/>
  <c r="N27" i="1"/>
  <c r="O27" i="1"/>
  <c r="N28" i="1"/>
  <c r="O28" i="1"/>
  <c r="N26" i="1"/>
  <c r="O26" i="1"/>
</calcChain>
</file>

<file path=xl/sharedStrings.xml><?xml version="1.0" encoding="utf-8"?>
<sst xmlns="http://schemas.openxmlformats.org/spreadsheetml/2006/main" count="383" uniqueCount="145">
  <si>
    <t>APPEL A PROJETS: BUDGET MODELE LOT n°2</t>
  </si>
  <si>
    <t>Informations de base:</t>
  </si>
  <si>
    <t>nom de la structure</t>
  </si>
  <si>
    <t xml:space="preserve">Nom du projet : </t>
  </si>
  <si>
    <t>nom du projet</t>
  </si>
  <si>
    <t xml:space="preserve">Dates de début et de fin du projet : </t>
  </si>
  <si>
    <t>../../.… - ../../….</t>
  </si>
  <si>
    <t xml:space="preserve">Taux de change : </t>
  </si>
  <si>
    <t>Instructions à suivre:</t>
  </si>
  <si>
    <t>1) Prenez en compte les limites imposées par le tableau de ventilation des coûts, ci-dessous. Votre budget ne sera pas accepté si vous ne le respecter pas. Veillez à le vérifier après avoir terminé votre budget.</t>
  </si>
  <si>
    <t>2) Remplissez uniquement les cellules jaunes.</t>
  </si>
  <si>
    <t>3) Les différents postes budgétaires sont donnés à titre d'exemple, veuillez compléter avec les postes budgétaires qui cadrent avec votre projet.</t>
  </si>
  <si>
    <t>4) N'hésitez pas à rajouter des lignes pour détailler vos dépenses.</t>
  </si>
  <si>
    <t>5) N'hésitez pas à expliciter clairement la dépenses dans la colonne "Commentaire"</t>
  </si>
  <si>
    <t>6) Remplissez le tableau en BIF, la conversion en euro dans le tableau de droite se fera automatiquement.</t>
  </si>
  <si>
    <t>7) Indiquez le montant financé par le PASACC-BU par dépense. Si l'entiereté du projet est financé par le présent fonds, réécrire les montants calculés dans la colonne F dans la colonne G.</t>
  </si>
  <si>
    <t>8) Seuls les frais directement liés au projet sont éligibles et peuvent donc être pris en charge par PASACC-BU (que ce soit pour le point I., le point II., ou le point III.)</t>
  </si>
  <si>
    <t>9) B. Plan de financements: ne seront acceptés dans le budget prévisionnel que les financements dont vous disposez déjà et que vous pouvez prouver</t>
  </si>
  <si>
    <t>Ventilation des coûts:</t>
  </si>
  <si>
    <t>Rubrique</t>
  </si>
  <si>
    <t>Proportions imposées</t>
  </si>
  <si>
    <t>Montants</t>
  </si>
  <si>
    <t>Pourcentages réels</t>
  </si>
  <si>
    <t>Frais d'équipement</t>
  </si>
  <si>
    <t>≤20%</t>
  </si>
  <si>
    <t>Frais des activités</t>
  </si>
  <si>
    <t>≥ 40%</t>
  </si>
  <si>
    <t>Frais de Fonctionnement général + Frais du personnel</t>
  </si>
  <si>
    <t>≤ 40%</t>
  </si>
  <si>
    <t>Total</t>
  </si>
  <si>
    <t>A. Estimation du coût du projet : en BIF</t>
  </si>
  <si>
    <t>B. Estimation du coût du projet : en Euros</t>
  </si>
  <si>
    <t>A. Coûts</t>
  </si>
  <si>
    <t>Désignation</t>
  </si>
  <si>
    <t>Unité</t>
  </si>
  <si>
    <t>Qté</t>
  </si>
  <si>
    <t>Prix unit.</t>
  </si>
  <si>
    <t xml:space="preserve">Total </t>
  </si>
  <si>
    <t>Précisez len montant pris en charge par Pasacc-BU</t>
  </si>
  <si>
    <t>Commentaires</t>
  </si>
  <si>
    <t>Montant pris en charge par Pasacc-BU</t>
  </si>
  <si>
    <t>I.</t>
  </si>
  <si>
    <t>EQUIPEMENTS</t>
  </si>
  <si>
    <t>I.1</t>
  </si>
  <si>
    <t>I.2</t>
  </si>
  <si>
    <t>I.3</t>
  </si>
  <si>
    <t>I.4</t>
  </si>
  <si>
    <t>I.5</t>
  </si>
  <si>
    <t>I.6</t>
  </si>
  <si>
    <t>I.7</t>
  </si>
  <si>
    <t>Sous-total Equipements (I)</t>
  </si>
  <si>
    <t>II.</t>
  </si>
  <si>
    <t>FRAIS DIRECTEMENT LIES AU PROJET</t>
  </si>
  <si>
    <t>Exemple</t>
  </si>
  <si>
    <t>Exemple: Hébergement</t>
  </si>
  <si>
    <t>4 jours pour 6 personnes à 35000BIF la nuit</t>
  </si>
  <si>
    <t>II.1</t>
  </si>
  <si>
    <t>Honoraires</t>
  </si>
  <si>
    <t>II.2</t>
  </si>
  <si>
    <t>Perdiems opérateurs</t>
  </si>
  <si>
    <t>II.3</t>
  </si>
  <si>
    <t>Frais techniques</t>
  </si>
  <si>
    <t>II.4</t>
  </si>
  <si>
    <t>Transports</t>
  </si>
  <si>
    <t>II.5</t>
  </si>
  <si>
    <t>Restauration</t>
  </si>
  <si>
    <t>II.6</t>
  </si>
  <si>
    <t>Hébergement</t>
  </si>
  <si>
    <t>II.7</t>
  </si>
  <si>
    <t>Promotion, Visibilité, graphisme (à détailler)</t>
  </si>
  <si>
    <t>II.8</t>
  </si>
  <si>
    <t>…</t>
  </si>
  <si>
    <t>II.10</t>
  </si>
  <si>
    <t>II.11</t>
  </si>
  <si>
    <t>II.12</t>
  </si>
  <si>
    <t>II.13</t>
  </si>
  <si>
    <t>II.14</t>
  </si>
  <si>
    <t>II.15</t>
  </si>
  <si>
    <t>II.16</t>
  </si>
  <si>
    <t>II.17</t>
  </si>
  <si>
    <t>II.18</t>
  </si>
  <si>
    <t>II.19</t>
  </si>
  <si>
    <t>II.20</t>
  </si>
  <si>
    <t>II.21</t>
  </si>
  <si>
    <t>II.22</t>
  </si>
  <si>
    <t>II.23</t>
  </si>
  <si>
    <t>II.24</t>
  </si>
  <si>
    <t>II.25</t>
  </si>
  <si>
    <t>II.26</t>
  </si>
  <si>
    <t>II.27</t>
  </si>
  <si>
    <t>II.28</t>
  </si>
  <si>
    <t>II.29</t>
  </si>
  <si>
    <t>II.30</t>
  </si>
  <si>
    <t>Sous-total Frais directement liés au projet (II)</t>
  </si>
  <si>
    <t>III</t>
  </si>
  <si>
    <t xml:space="preserve">FRAIS DE FONCTIONNEMENT GENERAL </t>
  </si>
  <si>
    <t>III.1.</t>
  </si>
  <si>
    <t>Frais de personnel</t>
  </si>
  <si>
    <t>III.1.1</t>
  </si>
  <si>
    <t>III.1.2</t>
  </si>
  <si>
    <t>III.1.3</t>
  </si>
  <si>
    <t>III.1.4</t>
  </si>
  <si>
    <t>III.1.5</t>
  </si>
  <si>
    <t>III.1.6</t>
  </si>
  <si>
    <t>III.1.7</t>
  </si>
  <si>
    <t>III.1.8</t>
  </si>
  <si>
    <t>III.1.9</t>
  </si>
  <si>
    <t>III.1.10</t>
  </si>
  <si>
    <t>III.2</t>
  </si>
  <si>
    <t xml:space="preserve">Frais de fonctionnement   </t>
  </si>
  <si>
    <t>III.2.1</t>
  </si>
  <si>
    <t>Internet, téléphone</t>
  </si>
  <si>
    <t>III.2.2</t>
  </si>
  <si>
    <t>III.2.3</t>
  </si>
  <si>
    <t>III.2.4</t>
  </si>
  <si>
    <t>III.2.5</t>
  </si>
  <si>
    <t>III.2.6</t>
  </si>
  <si>
    <t>III.2.7</t>
  </si>
  <si>
    <t>III.2.8</t>
  </si>
  <si>
    <t>III.2.9</t>
  </si>
  <si>
    <t>III.2.10</t>
  </si>
  <si>
    <t>Sous-Total frais de fonctionnement général (III)</t>
  </si>
  <si>
    <t>TOTAL DES COÛTS (I+II+III)</t>
  </si>
  <si>
    <t>B. Plan de financements</t>
  </si>
  <si>
    <t>Bailleurs</t>
  </si>
  <si>
    <t>Montant</t>
  </si>
  <si>
    <t>PASACC-BU</t>
  </si>
  <si>
    <t>Fonds propres</t>
  </si>
  <si>
    <t>III.</t>
  </si>
  <si>
    <t>TOTAL DES FINANCEMENTS</t>
  </si>
  <si>
    <t>EQUILIBRE DU BUDGET (doit être égal à 0)</t>
  </si>
  <si>
    <t>Ventilation des coûts: (BIF)</t>
  </si>
  <si>
    <t>Ventilation des coûts: (EUR)</t>
  </si>
  <si>
    <t>Cout total du projet: (BIF)</t>
  </si>
  <si>
    <t>Cout total du projet: (EUR)</t>
  </si>
  <si>
    <t>Achat caméra</t>
  </si>
  <si>
    <t>I.0</t>
  </si>
  <si>
    <t>Le résumé est complété automatiquement</t>
  </si>
  <si>
    <t xml:space="preserve">Nom du chef de file : </t>
  </si>
  <si>
    <t xml:space="preserve">Nom du partenaire n°1 : </t>
  </si>
  <si>
    <t xml:space="preserve">Nom du partenaire n°2 : </t>
  </si>
  <si>
    <r>
      <rPr>
        <b/>
        <sz val="12"/>
        <rFont val="Calibri  "/>
      </rPr>
      <t xml:space="preserve">CONVERSION AUTOMATIQUE EN EURO - </t>
    </r>
    <r>
      <rPr>
        <b/>
        <sz val="12"/>
        <color rgb="FFFF0000"/>
        <rFont val="Calibri  "/>
      </rPr>
      <t>ne rien remplir dans ce tableau</t>
    </r>
  </si>
  <si>
    <t>≥ 65%</t>
  </si>
  <si>
    <t>≤ 15%</t>
  </si>
  <si>
    <t>APPEL A PROJETS NDATIRA NANJE-GITEGA ET NGOZI: BUDGET MODELE LOT N°1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</si>
</sst>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F_B_u_-;\-* #,##0\ _F_B_u_-;_-* &quot;-&quot;\ _F_B_u_-;_-@_-"/>
    <numFmt numFmtId="164" formatCode="_ * #,##0.00_ ;_ * \-#,##0.00_ ;_ * &quot;-&quot;??_ ;_ @_ "/>
    <numFmt numFmtId="165" formatCode="#,##0.00\ [$BIF]"/>
    <numFmt numFmtId="166" formatCode="#,##0\ [$BIF];\-#,##0\ [$BIF]"/>
    <numFmt numFmtId="167" formatCode="#,##0.00\ &quot;€&quot;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  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  "/>
    </font>
    <font>
      <b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2"/>
      <color rgb="FFFF0000"/>
      <name val="Calibri  "/>
    </font>
    <font>
      <b/>
      <sz val="12"/>
      <color rgb="FFFF0000"/>
      <name val="Calibri  "/>
    </font>
    <font>
      <b/>
      <sz val="12"/>
      <name val="Calibri  "/>
    </font>
    <font>
      <b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2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20" xfId="0" applyFont="1" applyBorder="1" applyAlignment="1">
      <alignment vertical="center" wrapText="1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 wrapText="1"/>
    </xf>
    <xf numFmtId="9" fontId="5" fillId="0" borderId="23" xfId="0" applyNumberFormat="1" applyFont="1" applyBorder="1" applyAlignment="1">
      <alignment horizontal="right" vertical="center"/>
    </xf>
    <xf numFmtId="41" fontId="5" fillId="0" borderId="23" xfId="0" applyNumberFormat="1" applyFont="1" applyBorder="1" applyAlignment="1">
      <alignment vertical="center"/>
    </xf>
    <xf numFmtId="9" fontId="5" fillId="0" borderId="24" xfId="3" applyFont="1" applyBorder="1" applyAlignment="1">
      <alignment vertical="center"/>
    </xf>
    <xf numFmtId="9" fontId="5" fillId="0" borderId="14" xfId="0" applyNumberFormat="1" applyFont="1" applyBorder="1" applyAlignment="1">
      <alignment horizontal="right" vertical="center"/>
    </xf>
    <xf numFmtId="41" fontId="5" fillId="0" borderId="14" xfId="0" applyNumberFormat="1" applyFont="1" applyBorder="1" applyAlignment="1">
      <alignment vertical="center"/>
    </xf>
    <xf numFmtId="9" fontId="5" fillId="0" borderId="15" xfId="3" applyFont="1" applyBorder="1" applyAlignment="1">
      <alignment vertical="center"/>
    </xf>
    <xf numFmtId="9" fontId="4" fillId="0" borderId="26" xfId="0" applyNumberFormat="1" applyFont="1" applyBorder="1" applyAlignment="1">
      <alignment vertical="center"/>
    </xf>
    <xf numFmtId="41" fontId="4" fillId="0" borderId="26" xfId="0" applyNumberFormat="1" applyFont="1" applyBorder="1" applyAlignment="1">
      <alignment vertical="center"/>
    </xf>
    <xf numFmtId="9" fontId="5" fillId="0" borderId="27" xfId="3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5" borderId="28" xfId="0" applyFont="1" applyFill="1" applyBorder="1" applyAlignment="1">
      <alignment horizontal="left" vertical="center"/>
    </xf>
    <xf numFmtId="0" fontId="4" fillId="5" borderId="29" xfId="0" applyFont="1" applyFill="1" applyBorder="1" applyAlignment="1">
      <alignment horizontal="left" vertical="center"/>
    </xf>
    <xf numFmtId="0" fontId="4" fillId="5" borderId="30" xfId="0" applyFont="1" applyFill="1" applyBorder="1" applyAlignment="1">
      <alignment horizontal="left" vertical="center"/>
    </xf>
    <xf numFmtId="0" fontId="5" fillId="6" borderId="14" xfId="0" applyFont="1" applyFill="1" applyBorder="1" applyAlignment="1">
      <alignment vertical="center"/>
    </xf>
    <xf numFmtId="0" fontId="7" fillId="6" borderId="14" xfId="0" applyFont="1" applyFill="1" applyBorder="1" applyAlignment="1">
      <alignment vertical="center" wrapText="1"/>
    </xf>
    <xf numFmtId="0" fontId="5" fillId="6" borderId="14" xfId="0" applyFont="1" applyFill="1" applyBorder="1" applyAlignment="1">
      <alignment vertical="center" wrapText="1"/>
    </xf>
    <xf numFmtId="0" fontId="7" fillId="6" borderId="31" xfId="0" applyFont="1" applyFill="1" applyBorder="1" applyAlignment="1">
      <alignment vertical="center" wrapText="1"/>
    </xf>
    <xf numFmtId="0" fontId="7" fillId="6" borderId="32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5" fillId="4" borderId="14" xfId="0" applyFont="1" applyFill="1" applyBorder="1" applyAlignment="1">
      <alignment vertical="center" wrapText="1"/>
    </xf>
    <xf numFmtId="2" fontId="5" fillId="4" borderId="14" xfId="0" applyNumberFormat="1" applyFont="1" applyFill="1" applyBorder="1" applyAlignment="1">
      <alignment vertical="center" wrapText="1"/>
    </xf>
    <xf numFmtId="166" fontId="9" fillId="0" borderId="14" xfId="2" applyNumberFormat="1" applyFont="1" applyBorder="1" applyAlignment="1">
      <alignment vertical="center" wrapText="1"/>
    </xf>
    <xf numFmtId="0" fontId="10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2" fontId="5" fillId="0" borderId="14" xfId="0" applyNumberFormat="1" applyFont="1" applyBorder="1" applyAlignment="1">
      <alignment vertical="center" wrapText="1"/>
    </xf>
    <xf numFmtId="2" fontId="5" fillId="0" borderId="14" xfId="2" applyNumberFormat="1" applyFont="1" applyFill="1" applyBorder="1" applyAlignment="1">
      <alignment vertical="center" wrapText="1"/>
    </xf>
    <xf numFmtId="167" fontId="9" fillId="0" borderId="14" xfId="2" applyNumberFormat="1" applyFont="1" applyBorder="1" applyAlignment="1">
      <alignment vertical="center" wrapText="1"/>
    </xf>
    <xf numFmtId="167" fontId="9" fillId="0" borderId="31" xfId="2" applyNumberFormat="1" applyFont="1" applyFill="1" applyBorder="1" applyAlignment="1">
      <alignment vertical="center" wrapText="1"/>
    </xf>
    <xf numFmtId="0" fontId="9" fillId="0" borderId="14" xfId="2" applyNumberFormat="1" applyFont="1" applyFill="1" applyBorder="1" applyAlignment="1">
      <alignment vertical="center" wrapText="1"/>
    </xf>
    <xf numFmtId="0" fontId="5" fillId="7" borderId="14" xfId="0" applyFont="1" applyFill="1" applyBorder="1" applyAlignment="1">
      <alignment vertical="center"/>
    </xf>
    <xf numFmtId="166" fontId="4" fillId="7" borderId="14" xfId="2" applyNumberFormat="1" applyFont="1" applyFill="1" applyBorder="1" applyAlignment="1">
      <alignment vertical="center"/>
    </xf>
    <xf numFmtId="166" fontId="4" fillId="7" borderId="31" xfId="2" applyNumberFormat="1" applyFont="1" applyFill="1" applyBorder="1" applyAlignment="1">
      <alignment vertical="center"/>
    </xf>
    <xf numFmtId="49" fontId="4" fillId="7" borderId="14" xfId="2" applyNumberFormat="1" applyFont="1" applyFill="1" applyBorder="1" applyAlignment="1">
      <alignment vertical="center"/>
    </xf>
    <xf numFmtId="167" fontId="11" fillId="7" borderId="14" xfId="2" applyNumberFormat="1" applyFont="1" applyFill="1" applyBorder="1" applyAlignment="1">
      <alignment vertical="center" wrapText="1"/>
    </xf>
    <xf numFmtId="167" fontId="11" fillId="7" borderId="31" xfId="2" applyNumberFormat="1" applyFont="1" applyFill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49" fontId="4" fillId="4" borderId="14" xfId="0" applyNumberFormat="1" applyFont="1" applyFill="1" applyBorder="1" applyAlignment="1">
      <alignment vertical="center" wrapText="1"/>
    </xf>
    <xf numFmtId="2" fontId="4" fillId="4" borderId="14" xfId="0" applyNumberFormat="1" applyFont="1" applyFill="1" applyBorder="1" applyAlignment="1">
      <alignment vertical="center" wrapText="1"/>
    </xf>
    <xf numFmtId="2" fontId="4" fillId="4" borderId="14" xfId="2" applyNumberFormat="1" applyFont="1" applyFill="1" applyBorder="1" applyAlignment="1">
      <alignment vertical="center" wrapText="1"/>
    </xf>
    <xf numFmtId="166" fontId="4" fillId="4" borderId="14" xfId="2" applyNumberFormat="1" applyFont="1" applyFill="1" applyBorder="1" applyAlignment="1">
      <alignment vertical="center" wrapText="1"/>
    </xf>
    <xf numFmtId="166" fontId="11" fillId="0" borderId="14" xfId="2" applyNumberFormat="1" applyFont="1" applyBorder="1" applyAlignment="1">
      <alignment vertical="center" wrapText="1"/>
    </xf>
    <xf numFmtId="166" fontId="11" fillId="4" borderId="31" xfId="2" applyNumberFormat="1" applyFont="1" applyFill="1" applyBorder="1" applyAlignment="1">
      <alignment vertical="center" wrapText="1"/>
    </xf>
    <xf numFmtId="49" fontId="11" fillId="4" borderId="14" xfId="2" applyNumberFormat="1" applyFont="1" applyFill="1" applyBorder="1" applyAlignment="1">
      <alignment vertical="center" wrapText="1"/>
    </xf>
    <xf numFmtId="2" fontId="4" fillId="0" borderId="14" xfId="0" applyNumberFormat="1" applyFont="1" applyBorder="1" applyAlignment="1">
      <alignment vertical="center" wrapText="1"/>
    </xf>
    <xf numFmtId="2" fontId="4" fillId="0" borderId="14" xfId="2" applyNumberFormat="1" applyFont="1" applyFill="1" applyBorder="1" applyAlignment="1">
      <alignment vertical="center" wrapText="1"/>
    </xf>
    <xf numFmtId="167" fontId="4" fillId="0" borderId="14" xfId="2" applyNumberFormat="1" applyFont="1" applyFill="1" applyBorder="1" applyAlignment="1">
      <alignment vertical="center" wrapText="1"/>
    </xf>
    <xf numFmtId="167" fontId="11" fillId="0" borderId="14" xfId="2" applyNumberFormat="1" applyFont="1" applyBorder="1" applyAlignment="1">
      <alignment vertical="center" wrapText="1"/>
    </xf>
    <xf numFmtId="167" fontId="11" fillId="0" borderId="31" xfId="2" applyNumberFormat="1" applyFont="1" applyFill="1" applyBorder="1" applyAlignment="1">
      <alignment vertical="center" wrapText="1"/>
    </xf>
    <xf numFmtId="167" fontId="5" fillId="0" borderId="14" xfId="2" applyNumberFormat="1" applyFont="1" applyFill="1" applyBorder="1" applyAlignment="1">
      <alignment vertical="center" wrapText="1"/>
    </xf>
    <xf numFmtId="0" fontId="4" fillId="7" borderId="34" xfId="0" applyFont="1" applyFill="1" applyBorder="1" applyAlignment="1">
      <alignment vertical="center"/>
    </xf>
    <xf numFmtId="166" fontId="4" fillId="7" borderId="14" xfId="0" applyNumberFormat="1" applyFont="1" applyFill="1" applyBorder="1" applyAlignment="1">
      <alignment vertical="center"/>
    </xf>
    <xf numFmtId="166" fontId="4" fillId="7" borderId="31" xfId="0" applyNumberFormat="1" applyFont="1" applyFill="1" applyBorder="1" applyAlignment="1">
      <alignment vertical="center"/>
    </xf>
    <xf numFmtId="41" fontId="4" fillId="7" borderId="14" xfId="0" applyNumberFormat="1" applyFont="1" applyFill="1" applyBorder="1" applyAlignment="1">
      <alignment vertical="center"/>
    </xf>
    <xf numFmtId="167" fontId="4" fillId="7" borderId="14" xfId="0" applyNumberFormat="1" applyFont="1" applyFill="1" applyBorder="1" applyAlignment="1">
      <alignment vertical="center"/>
    </xf>
    <xf numFmtId="167" fontId="4" fillId="7" borderId="31" xfId="0" applyNumberFormat="1" applyFont="1" applyFill="1" applyBorder="1" applyAlignment="1">
      <alignment vertical="center"/>
    </xf>
    <xf numFmtId="0" fontId="4" fillId="3" borderId="32" xfId="0" applyFont="1" applyFill="1" applyBorder="1" applyAlignment="1">
      <alignment vertical="center"/>
    </xf>
    <xf numFmtId="49" fontId="4" fillId="3" borderId="14" xfId="0" applyNumberFormat="1" applyFont="1" applyFill="1" applyBorder="1" applyAlignment="1">
      <alignment vertical="center"/>
    </xf>
    <xf numFmtId="49" fontId="3" fillId="3" borderId="14" xfId="0" applyNumberFormat="1" applyFont="1" applyFill="1" applyBorder="1" applyAlignment="1">
      <alignment vertical="center" wrapText="1"/>
    </xf>
    <xf numFmtId="2" fontId="5" fillId="3" borderId="14" xfId="0" applyNumberFormat="1" applyFont="1" applyFill="1" applyBorder="1" applyAlignment="1">
      <alignment horizontal="right" vertical="center" wrapText="1"/>
    </xf>
    <xf numFmtId="165" fontId="5" fillId="3" borderId="14" xfId="0" applyNumberFormat="1" applyFont="1" applyFill="1" applyBorder="1" applyAlignment="1">
      <alignment horizontal="right" vertical="center" wrapText="1"/>
    </xf>
    <xf numFmtId="165" fontId="4" fillId="3" borderId="14" xfId="0" applyNumberFormat="1" applyFont="1" applyFill="1" applyBorder="1" applyAlignment="1">
      <alignment vertical="center" wrapText="1"/>
    </xf>
    <xf numFmtId="49" fontId="5" fillId="3" borderId="14" xfId="0" applyNumberFormat="1" applyFont="1" applyFill="1" applyBorder="1" applyAlignment="1">
      <alignment vertical="center" wrapText="1"/>
    </xf>
    <xf numFmtId="0" fontId="4" fillId="3" borderId="14" xfId="0" applyFont="1" applyFill="1" applyBorder="1" applyAlignment="1">
      <alignment vertical="center" wrapText="1"/>
    </xf>
    <xf numFmtId="0" fontId="9" fillId="3" borderId="14" xfId="2" applyNumberFormat="1" applyFont="1" applyFill="1" applyBorder="1" applyAlignment="1">
      <alignment vertical="center" wrapText="1"/>
    </xf>
    <xf numFmtId="49" fontId="5" fillId="0" borderId="14" xfId="0" applyNumberFormat="1" applyFont="1" applyBorder="1" applyAlignment="1">
      <alignment horizontal="left" vertical="center" indent="1"/>
    </xf>
    <xf numFmtId="49" fontId="9" fillId="4" borderId="14" xfId="0" applyNumberFormat="1" applyFont="1" applyFill="1" applyBorder="1" applyAlignment="1" applyProtection="1">
      <alignment horizontal="left" vertical="center" wrapText="1" indent="3"/>
      <protection locked="0"/>
    </xf>
    <xf numFmtId="165" fontId="9" fillId="0" borderId="14" xfId="2" applyNumberFormat="1" applyFont="1" applyBorder="1" applyAlignment="1">
      <alignment vertical="center" wrapText="1"/>
    </xf>
    <xf numFmtId="2" fontId="5" fillId="0" borderId="14" xfId="0" applyNumberFormat="1" applyFont="1" applyBorder="1" applyAlignment="1">
      <alignment horizontal="right" vertical="center" wrapText="1"/>
    </xf>
    <xf numFmtId="49" fontId="4" fillId="3" borderId="14" xfId="0" applyNumberFormat="1" applyFont="1" applyFill="1" applyBorder="1" applyAlignment="1">
      <alignment vertical="center" wrapText="1"/>
    </xf>
    <xf numFmtId="165" fontId="9" fillId="3" borderId="14" xfId="2" applyNumberFormat="1" applyFont="1" applyFill="1" applyBorder="1" applyAlignment="1">
      <alignment vertical="center" wrapText="1"/>
    </xf>
    <xf numFmtId="167" fontId="5" fillId="3" borderId="14" xfId="0" applyNumberFormat="1" applyFont="1" applyFill="1" applyBorder="1" applyAlignment="1">
      <alignment horizontal="right" vertical="center" wrapText="1"/>
    </xf>
    <xf numFmtId="167" fontId="9" fillId="3" borderId="14" xfId="2" applyNumberFormat="1" applyFont="1" applyFill="1" applyBorder="1" applyAlignment="1">
      <alignment vertical="center" wrapText="1"/>
    </xf>
    <xf numFmtId="167" fontId="9" fillId="3" borderId="31" xfId="2" applyNumberFormat="1" applyFont="1" applyFill="1" applyBorder="1" applyAlignment="1">
      <alignment vertical="center" wrapText="1"/>
    </xf>
    <xf numFmtId="49" fontId="5" fillId="0" borderId="14" xfId="0" applyNumberFormat="1" applyFont="1" applyBorder="1" applyAlignment="1">
      <alignment vertical="center"/>
    </xf>
    <xf numFmtId="0" fontId="5" fillId="8" borderId="14" xfId="0" applyFont="1" applyFill="1" applyBorder="1" applyAlignment="1">
      <alignment vertical="center"/>
    </xf>
    <xf numFmtId="165" fontId="4" fillId="8" borderId="14" xfId="0" applyNumberFormat="1" applyFont="1" applyFill="1" applyBorder="1" applyAlignment="1">
      <alignment horizontal="right" vertical="center" wrapText="1"/>
    </xf>
    <xf numFmtId="165" fontId="4" fillId="8" borderId="31" xfId="0" applyNumberFormat="1" applyFont="1" applyFill="1" applyBorder="1" applyAlignment="1">
      <alignment horizontal="right" vertical="center" wrapText="1"/>
    </xf>
    <xf numFmtId="49" fontId="5" fillId="8" borderId="14" xfId="0" applyNumberFormat="1" applyFont="1" applyFill="1" applyBorder="1" applyAlignment="1">
      <alignment horizontal="left" vertical="center" wrapText="1"/>
    </xf>
    <xf numFmtId="167" fontId="4" fillId="8" borderId="14" xfId="0" applyNumberFormat="1" applyFont="1" applyFill="1" applyBorder="1" applyAlignment="1">
      <alignment horizontal="right" vertical="center" wrapText="1"/>
    </xf>
    <xf numFmtId="167" fontId="4" fillId="8" borderId="31" xfId="0" applyNumberFormat="1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vertical="center"/>
    </xf>
    <xf numFmtId="0" fontId="7" fillId="3" borderId="31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vertical="center"/>
    </xf>
    <xf numFmtId="165" fontId="4" fillId="3" borderId="31" xfId="0" applyNumberFormat="1" applyFont="1" applyFill="1" applyBorder="1" applyAlignment="1">
      <alignment vertical="center" wrapText="1"/>
    </xf>
    <xf numFmtId="41" fontId="4" fillId="3" borderId="14" xfId="0" applyNumberFormat="1" applyFont="1" applyFill="1" applyBorder="1" applyAlignment="1">
      <alignment vertical="center" wrapText="1"/>
    </xf>
    <xf numFmtId="167" fontId="4" fillId="3" borderId="14" xfId="0" applyNumberFormat="1" applyFont="1" applyFill="1" applyBorder="1" applyAlignment="1">
      <alignment vertical="center" wrapText="1"/>
    </xf>
    <xf numFmtId="0" fontId="4" fillId="5" borderId="31" xfId="0" applyFont="1" applyFill="1" applyBorder="1" applyAlignment="1">
      <alignment horizontal="left" vertical="center"/>
    </xf>
    <xf numFmtId="0" fontId="4" fillId="5" borderId="11" xfId="0" applyFont="1" applyFill="1" applyBorder="1" applyAlignment="1">
      <alignment horizontal="left" vertical="center"/>
    </xf>
    <xf numFmtId="0" fontId="4" fillId="5" borderId="33" xfId="0" applyFont="1" applyFill="1" applyBorder="1" applyAlignment="1">
      <alignment horizontal="left" vertical="center"/>
    </xf>
    <xf numFmtId="0" fontId="4" fillId="9" borderId="14" xfId="0" applyFont="1" applyFill="1" applyBorder="1" applyAlignment="1">
      <alignment horizontal="center" vertical="center"/>
    </xf>
    <xf numFmtId="0" fontId="4" fillId="9" borderId="35" xfId="0" applyFont="1" applyFill="1" applyBorder="1" applyAlignment="1">
      <alignment horizontal="left" vertical="center"/>
    </xf>
    <xf numFmtId="0" fontId="5" fillId="9" borderId="28" xfId="0" applyFont="1" applyFill="1" applyBorder="1" applyAlignment="1">
      <alignment horizontal="left" vertical="center"/>
    </xf>
    <xf numFmtId="0" fontId="5" fillId="9" borderId="29" xfId="0" applyFont="1" applyFill="1" applyBorder="1" applyAlignment="1">
      <alignment horizontal="left" vertical="center"/>
    </xf>
    <xf numFmtId="49" fontId="5" fillId="10" borderId="14" xfId="0" applyNumberFormat="1" applyFont="1" applyFill="1" applyBorder="1" applyAlignment="1">
      <alignment vertical="center" wrapText="1"/>
    </xf>
    <xf numFmtId="165" fontId="7" fillId="3" borderId="31" xfId="0" applyNumberFormat="1" applyFont="1" applyFill="1" applyBorder="1" applyAlignment="1">
      <alignment horizontal="right" vertical="center"/>
    </xf>
    <xf numFmtId="165" fontId="7" fillId="3" borderId="11" xfId="0" applyNumberFormat="1" applyFont="1" applyFill="1" applyBorder="1" applyAlignment="1">
      <alignment horizontal="right" vertical="center"/>
    </xf>
    <xf numFmtId="166" fontId="4" fillId="11" borderId="0" xfId="0" applyNumberFormat="1" applyFont="1" applyFill="1" applyAlignment="1">
      <alignment vertical="center" wrapText="1"/>
    </xf>
    <xf numFmtId="167" fontId="4" fillId="11" borderId="0" xfId="0" applyNumberFormat="1" applyFont="1" applyFill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41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6" borderId="33" xfId="0" applyFont="1" applyFill="1" applyBorder="1" applyAlignment="1">
      <alignment vertical="center"/>
    </xf>
    <xf numFmtId="0" fontId="4" fillId="3" borderId="33" xfId="0" applyFont="1" applyFill="1" applyBorder="1" applyAlignment="1">
      <alignment horizontal="left" vertical="center"/>
    </xf>
    <xf numFmtId="0" fontId="10" fillId="0" borderId="33" xfId="0" applyFont="1" applyBorder="1" applyAlignment="1">
      <alignment vertical="center"/>
    </xf>
    <xf numFmtId="0" fontId="5" fillId="7" borderId="33" xfId="0" applyFont="1" applyFill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7" borderId="0" xfId="0" applyFont="1" applyFill="1" applyBorder="1" applyAlignment="1">
      <alignment vertical="center"/>
    </xf>
    <xf numFmtId="0" fontId="4" fillId="3" borderId="30" xfId="0" applyFont="1" applyFill="1" applyBorder="1" applyAlignment="1">
      <alignment vertical="center"/>
    </xf>
    <xf numFmtId="49" fontId="4" fillId="3" borderId="33" xfId="0" applyNumberFormat="1" applyFont="1" applyFill="1" applyBorder="1" applyAlignment="1">
      <alignment vertical="center"/>
    </xf>
    <xf numFmtId="0" fontId="5" fillId="8" borderId="33" xfId="0" applyFont="1" applyFill="1" applyBorder="1" applyAlignment="1">
      <alignment vertical="center"/>
    </xf>
    <xf numFmtId="0" fontId="5" fillId="3" borderId="33" xfId="0" applyFont="1" applyFill="1" applyBorder="1" applyAlignment="1">
      <alignment vertical="center"/>
    </xf>
    <xf numFmtId="0" fontId="4" fillId="9" borderId="33" xfId="0" applyFont="1" applyFill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164" fontId="5" fillId="0" borderId="23" xfId="1" applyFont="1" applyBorder="1" applyAlignment="1">
      <alignment vertical="center"/>
    </xf>
    <xf numFmtId="164" fontId="4" fillId="0" borderId="26" xfId="1" applyFont="1" applyBorder="1" applyAlignment="1">
      <alignment vertical="center"/>
    </xf>
    <xf numFmtId="0" fontId="2" fillId="0" borderId="0" xfId="0" applyFont="1"/>
    <xf numFmtId="0" fontId="17" fillId="0" borderId="0" xfId="0" applyFont="1"/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 wrapText="1"/>
    </xf>
    <xf numFmtId="2" fontId="4" fillId="0" borderId="14" xfId="0" applyNumberFormat="1" applyFont="1" applyFill="1" applyBorder="1" applyAlignment="1">
      <alignment vertical="center" wrapText="1"/>
    </xf>
    <xf numFmtId="166" fontId="4" fillId="0" borderId="14" xfId="2" applyNumberFormat="1" applyFont="1" applyFill="1" applyBorder="1" applyAlignment="1">
      <alignment vertical="center" wrapText="1"/>
    </xf>
    <xf numFmtId="166" fontId="11" fillId="0" borderId="14" xfId="2" applyNumberFormat="1" applyFont="1" applyFill="1" applyBorder="1" applyAlignment="1">
      <alignment vertical="center" wrapText="1"/>
    </xf>
    <xf numFmtId="166" fontId="11" fillId="0" borderId="31" xfId="2" applyNumberFormat="1" applyFont="1" applyFill="1" applyBorder="1" applyAlignment="1">
      <alignment vertical="center" wrapText="1"/>
    </xf>
    <xf numFmtId="49" fontId="11" fillId="0" borderId="14" xfId="2" applyNumberFormat="1" applyFont="1" applyFill="1" applyBorder="1" applyAlignment="1">
      <alignment vertical="center" wrapText="1"/>
    </xf>
    <xf numFmtId="0" fontId="5" fillId="0" borderId="14" xfId="0" applyFont="1" applyBorder="1" applyAlignment="1" applyProtection="1">
      <alignment vertical="center"/>
      <protection locked="0"/>
    </xf>
    <xf numFmtId="0" fontId="5" fillId="4" borderId="14" xfId="0" applyFont="1" applyFill="1" applyBorder="1" applyAlignment="1" applyProtection="1">
      <alignment vertical="center" wrapText="1"/>
      <protection locked="0"/>
    </xf>
    <xf numFmtId="2" fontId="5" fillId="4" borderId="14" xfId="0" applyNumberFormat="1" applyFont="1" applyFill="1" applyBorder="1" applyAlignment="1" applyProtection="1">
      <alignment vertical="center" wrapText="1"/>
      <protection locked="0"/>
    </xf>
    <xf numFmtId="2" fontId="5" fillId="4" borderId="14" xfId="2" applyNumberFormat="1" applyFont="1" applyFill="1" applyBorder="1" applyAlignment="1" applyProtection="1">
      <alignment vertical="center" wrapText="1"/>
      <protection locked="0"/>
    </xf>
    <xf numFmtId="165" fontId="5" fillId="4" borderId="14" xfId="2" applyNumberFormat="1" applyFont="1" applyFill="1" applyBorder="1" applyAlignment="1" applyProtection="1">
      <alignment vertical="center" wrapText="1"/>
      <protection locked="0"/>
    </xf>
    <xf numFmtId="166" fontId="9" fillId="0" borderId="14" xfId="2" applyNumberFormat="1" applyFont="1" applyBorder="1" applyAlignment="1" applyProtection="1">
      <alignment vertical="center" wrapText="1"/>
      <protection locked="0"/>
    </xf>
    <xf numFmtId="166" fontId="9" fillId="4" borderId="31" xfId="2" applyNumberFormat="1" applyFont="1" applyFill="1" applyBorder="1" applyAlignment="1" applyProtection="1">
      <alignment vertical="center" wrapText="1"/>
      <protection locked="0"/>
    </xf>
    <xf numFmtId="2" fontId="5" fillId="4" borderId="14" xfId="0" applyNumberFormat="1" applyFont="1" applyFill="1" applyBorder="1" applyAlignment="1" applyProtection="1">
      <alignment vertical="center"/>
      <protection locked="0"/>
    </xf>
    <xf numFmtId="2" fontId="5" fillId="4" borderId="14" xfId="2" applyNumberFormat="1" applyFont="1" applyFill="1" applyBorder="1" applyAlignment="1" applyProtection="1">
      <alignment vertical="center"/>
      <protection locked="0"/>
    </xf>
    <xf numFmtId="165" fontId="5" fillId="4" borderId="14" xfId="2" applyNumberFormat="1" applyFont="1" applyFill="1" applyBorder="1" applyAlignment="1" applyProtection="1">
      <alignment vertical="center"/>
      <protection locked="0"/>
    </xf>
    <xf numFmtId="0" fontId="5" fillId="7" borderId="14" xfId="0" applyFont="1" applyFill="1" applyBorder="1" applyAlignment="1" applyProtection="1">
      <alignment vertical="center"/>
      <protection locked="0"/>
    </xf>
    <xf numFmtId="166" fontId="4" fillId="7" borderId="14" xfId="2" applyNumberFormat="1" applyFont="1" applyFill="1" applyBorder="1" applyAlignment="1" applyProtection="1">
      <alignment vertical="center"/>
      <protection locked="0"/>
    </xf>
    <xf numFmtId="49" fontId="4" fillId="7" borderId="14" xfId="2" applyNumberFormat="1" applyFont="1" applyFill="1" applyBorder="1" applyAlignment="1" applyProtection="1">
      <alignment vertical="center"/>
      <protection locked="0"/>
    </xf>
    <xf numFmtId="0" fontId="4" fillId="3" borderId="14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49" fontId="4" fillId="0" borderId="14" xfId="0" applyNumberFormat="1" applyFont="1" applyFill="1" applyBorder="1" applyAlignment="1" applyProtection="1">
      <alignment vertical="center" wrapText="1"/>
      <protection locked="0"/>
    </xf>
    <xf numFmtId="2" fontId="4" fillId="0" borderId="14" xfId="0" applyNumberFormat="1" applyFont="1" applyFill="1" applyBorder="1" applyAlignment="1" applyProtection="1">
      <alignment vertical="center" wrapText="1"/>
      <protection locked="0"/>
    </xf>
    <xf numFmtId="2" fontId="4" fillId="0" borderId="14" xfId="2" applyNumberFormat="1" applyFont="1" applyFill="1" applyBorder="1" applyAlignment="1" applyProtection="1">
      <alignment vertical="center" wrapText="1"/>
      <protection locked="0"/>
    </xf>
    <xf numFmtId="166" fontId="4" fillId="0" borderId="14" xfId="2" applyNumberFormat="1" applyFont="1" applyFill="1" applyBorder="1" applyAlignment="1" applyProtection="1">
      <alignment vertical="center" wrapText="1"/>
      <protection locked="0"/>
    </xf>
    <xf numFmtId="166" fontId="11" fillId="0" borderId="14" xfId="2" applyNumberFormat="1" applyFont="1" applyFill="1" applyBorder="1" applyAlignment="1" applyProtection="1">
      <alignment vertical="center" wrapText="1"/>
      <protection locked="0"/>
    </xf>
    <xf numFmtId="166" fontId="11" fillId="0" borderId="31" xfId="2" applyNumberFormat="1" applyFont="1" applyFill="1" applyBorder="1" applyAlignment="1" applyProtection="1">
      <alignment vertical="center" wrapText="1"/>
      <protection locked="0"/>
    </xf>
    <xf numFmtId="49" fontId="11" fillId="0" borderId="14" xfId="2" applyNumberFormat="1" applyFont="1" applyFill="1" applyBorder="1" applyAlignment="1" applyProtection="1">
      <alignment vertical="center" wrapText="1"/>
      <protection locked="0"/>
    </xf>
    <xf numFmtId="49" fontId="10" fillId="4" borderId="14" xfId="0" applyNumberFormat="1" applyFont="1" applyFill="1" applyBorder="1" applyAlignment="1" applyProtection="1">
      <alignment vertical="center" wrapText="1"/>
      <protection locked="0"/>
    </xf>
    <xf numFmtId="166" fontId="5" fillId="4" borderId="14" xfId="2" applyNumberFormat="1" applyFont="1" applyFill="1" applyBorder="1" applyAlignment="1" applyProtection="1">
      <alignment vertical="center" wrapText="1"/>
      <protection locked="0"/>
    </xf>
    <xf numFmtId="49" fontId="9" fillId="4" borderId="14" xfId="2" applyNumberFormat="1" applyFont="1" applyFill="1" applyBorder="1" applyAlignment="1" applyProtection="1">
      <alignment vertical="center" wrapText="1"/>
      <protection locked="0"/>
    </xf>
    <xf numFmtId="49" fontId="10" fillId="4" borderId="14" xfId="0" applyNumberFormat="1" applyFont="1" applyFill="1" applyBorder="1" applyAlignment="1" applyProtection="1">
      <alignment vertical="center"/>
      <protection locked="0"/>
    </xf>
    <xf numFmtId="49" fontId="5" fillId="4" borderId="14" xfId="0" applyNumberFormat="1" applyFont="1" applyFill="1" applyBorder="1" applyAlignment="1" applyProtection="1">
      <alignment vertical="center"/>
      <protection locked="0"/>
    </xf>
    <xf numFmtId="0" fontId="4" fillId="7" borderId="34" xfId="0" applyFont="1" applyFill="1" applyBorder="1" applyAlignment="1" applyProtection="1">
      <alignment vertical="center"/>
      <protection locked="0"/>
    </xf>
    <xf numFmtId="166" fontId="4" fillId="7" borderId="14" xfId="0" applyNumberFormat="1" applyFont="1" applyFill="1" applyBorder="1" applyAlignment="1" applyProtection="1">
      <alignment vertical="center"/>
      <protection locked="0"/>
    </xf>
    <xf numFmtId="41" fontId="4" fillId="7" borderId="14" xfId="0" applyNumberFormat="1" applyFont="1" applyFill="1" applyBorder="1" applyAlignment="1" applyProtection="1">
      <alignment vertical="center"/>
      <protection locked="0"/>
    </xf>
    <xf numFmtId="0" fontId="4" fillId="3" borderId="32" xfId="0" applyFont="1" applyFill="1" applyBorder="1" applyAlignment="1" applyProtection="1">
      <alignment vertical="center"/>
      <protection locked="0"/>
    </xf>
    <xf numFmtId="49" fontId="4" fillId="3" borderId="14" xfId="0" applyNumberFormat="1" applyFont="1" applyFill="1" applyBorder="1" applyAlignment="1" applyProtection="1">
      <alignment vertical="center"/>
      <protection locked="0"/>
    </xf>
    <xf numFmtId="49" fontId="3" fillId="3" borderId="14" xfId="0" applyNumberFormat="1" applyFont="1" applyFill="1" applyBorder="1" applyAlignment="1" applyProtection="1">
      <alignment vertical="center" wrapText="1"/>
      <protection locked="0"/>
    </xf>
    <xf numFmtId="2" fontId="5" fillId="3" borderId="14" xfId="0" applyNumberFormat="1" applyFont="1" applyFill="1" applyBorder="1" applyAlignment="1" applyProtection="1">
      <alignment horizontal="right" vertical="center" wrapText="1"/>
      <protection locked="0"/>
    </xf>
    <xf numFmtId="165" fontId="5" fillId="3" borderId="14" xfId="0" applyNumberFormat="1" applyFont="1" applyFill="1" applyBorder="1" applyAlignment="1" applyProtection="1">
      <alignment horizontal="right" vertical="center" wrapText="1"/>
      <protection locked="0"/>
    </xf>
    <xf numFmtId="165" fontId="4" fillId="3" borderId="14" xfId="0" applyNumberFormat="1" applyFont="1" applyFill="1" applyBorder="1" applyAlignment="1" applyProtection="1">
      <alignment vertical="center" wrapText="1"/>
      <protection locked="0"/>
    </xf>
    <xf numFmtId="49" fontId="5" fillId="3" borderId="14" xfId="0" applyNumberFormat="1" applyFont="1" applyFill="1" applyBorder="1" applyAlignment="1" applyProtection="1">
      <alignment vertical="center" wrapText="1"/>
      <protection locked="0"/>
    </xf>
    <xf numFmtId="49" fontId="5" fillId="0" borderId="14" xfId="0" applyNumberFormat="1" applyFont="1" applyBorder="1" applyAlignment="1" applyProtection="1">
      <alignment horizontal="left" vertical="center" indent="1"/>
      <protection locked="0"/>
    </xf>
    <xf numFmtId="2" fontId="5" fillId="4" borderId="14" xfId="0" applyNumberFormat="1" applyFont="1" applyFill="1" applyBorder="1" applyAlignment="1" applyProtection="1">
      <alignment horizontal="right" vertical="center" wrapText="1"/>
      <protection locked="0"/>
    </xf>
    <xf numFmtId="165" fontId="5" fillId="4" borderId="14" xfId="0" applyNumberFormat="1" applyFont="1" applyFill="1" applyBorder="1" applyAlignment="1" applyProtection="1">
      <alignment horizontal="right" vertical="center" wrapText="1"/>
      <protection locked="0"/>
    </xf>
    <xf numFmtId="165" fontId="9" fillId="0" borderId="14" xfId="2" applyNumberFormat="1" applyFont="1" applyBorder="1" applyAlignment="1" applyProtection="1">
      <alignment vertical="center" wrapText="1"/>
      <protection locked="0"/>
    </xf>
    <xf numFmtId="165" fontId="9" fillId="4" borderId="31" xfId="2" applyNumberFormat="1" applyFont="1" applyFill="1" applyBorder="1" applyAlignment="1" applyProtection="1">
      <alignment vertical="center" wrapText="1"/>
      <protection locked="0"/>
    </xf>
    <xf numFmtId="2" fontId="12" fillId="4" borderId="14" xfId="0" applyNumberFormat="1" applyFont="1" applyFill="1" applyBorder="1" applyAlignment="1" applyProtection="1">
      <alignment horizontal="right" vertical="center" wrapText="1"/>
      <protection locked="0"/>
    </xf>
    <xf numFmtId="2" fontId="12" fillId="4" borderId="14" xfId="2" applyNumberFormat="1" applyFont="1" applyFill="1" applyBorder="1" applyAlignment="1" applyProtection="1">
      <alignment horizontal="right" vertical="center" wrapText="1"/>
      <protection locked="0"/>
    </xf>
    <xf numFmtId="165" fontId="12" fillId="4" borderId="14" xfId="2" applyNumberFormat="1" applyFont="1" applyFill="1" applyBorder="1" applyAlignment="1" applyProtection="1">
      <alignment horizontal="right" vertical="center" wrapText="1"/>
      <protection locked="0"/>
    </xf>
    <xf numFmtId="49" fontId="4" fillId="4" borderId="14" xfId="0" applyNumberFormat="1" applyFont="1" applyFill="1" applyBorder="1" applyAlignment="1" applyProtection="1">
      <alignment horizontal="left" vertical="center" wrapText="1" indent="3"/>
      <protection locked="0"/>
    </xf>
    <xf numFmtId="49" fontId="4" fillId="3" borderId="14" xfId="0" applyNumberFormat="1" applyFont="1" applyFill="1" applyBorder="1" applyAlignment="1" applyProtection="1">
      <alignment vertical="center" wrapText="1"/>
      <protection locked="0"/>
    </xf>
    <xf numFmtId="165" fontId="9" fillId="3" borderId="14" xfId="2" applyNumberFormat="1" applyFont="1" applyFill="1" applyBorder="1" applyAlignment="1" applyProtection="1">
      <alignment vertical="center" wrapText="1"/>
      <protection locked="0"/>
    </xf>
    <xf numFmtId="49" fontId="5" fillId="0" borderId="14" xfId="0" applyNumberFormat="1" applyFont="1" applyBorder="1" applyAlignment="1" applyProtection="1">
      <alignment vertical="center"/>
      <protection locked="0"/>
    </xf>
    <xf numFmtId="49" fontId="5" fillId="4" borderId="14" xfId="0" applyNumberFormat="1" applyFont="1" applyFill="1" applyBorder="1" applyAlignment="1" applyProtection="1">
      <alignment vertical="center" wrapText="1"/>
      <protection locked="0"/>
    </xf>
    <xf numFmtId="165" fontId="4" fillId="4" borderId="14" xfId="0" applyNumberFormat="1" applyFont="1" applyFill="1" applyBorder="1" applyAlignment="1" applyProtection="1">
      <alignment vertical="center" wrapText="1"/>
      <protection locked="0"/>
    </xf>
    <xf numFmtId="49" fontId="5" fillId="4" borderId="14" xfId="0" applyNumberFormat="1" applyFont="1" applyFill="1" applyBorder="1" applyAlignment="1" applyProtection="1">
      <alignment horizontal="left" vertical="center" wrapText="1"/>
      <protection locked="0"/>
    </xf>
    <xf numFmtId="165" fontId="4" fillId="4" borderId="14" xfId="0" applyNumberFormat="1" applyFont="1" applyFill="1" applyBorder="1" applyAlignment="1" applyProtection="1">
      <alignment horizontal="left" vertical="center" wrapText="1"/>
      <protection locked="0"/>
    </xf>
    <xf numFmtId="0" fontId="5" fillId="8" borderId="14" xfId="0" applyFont="1" applyFill="1" applyBorder="1" applyAlignment="1" applyProtection="1">
      <alignment vertical="center"/>
      <protection locked="0"/>
    </xf>
    <xf numFmtId="165" fontId="4" fillId="8" borderId="14" xfId="0" applyNumberFormat="1" applyFont="1" applyFill="1" applyBorder="1" applyAlignment="1" applyProtection="1">
      <alignment horizontal="right" vertical="center" wrapText="1"/>
      <protection locked="0"/>
    </xf>
    <xf numFmtId="49" fontId="5" fillId="8" borderId="14" xfId="0" applyNumberFormat="1" applyFont="1" applyFill="1" applyBorder="1" applyAlignment="1" applyProtection="1">
      <alignment horizontal="left" vertical="center" wrapText="1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7" fillId="3" borderId="31" xfId="0" applyFont="1" applyFill="1" applyBorder="1" applyAlignment="1" applyProtection="1">
      <alignment horizontal="left" vertical="center"/>
      <protection locked="0"/>
    </xf>
    <xf numFmtId="0" fontId="7" fillId="3" borderId="11" xfId="0" applyFont="1" applyFill="1" applyBorder="1" applyAlignment="1" applyProtection="1">
      <alignment horizontal="left" vertical="center"/>
      <protection locked="0"/>
    </xf>
    <xf numFmtId="0" fontId="7" fillId="3" borderId="11" xfId="0" applyFont="1" applyFill="1" applyBorder="1" applyAlignment="1" applyProtection="1">
      <alignment vertical="center"/>
      <protection locked="0"/>
    </xf>
    <xf numFmtId="165" fontId="4" fillId="3" borderId="31" xfId="0" applyNumberFormat="1" applyFont="1" applyFill="1" applyBorder="1" applyAlignment="1" applyProtection="1">
      <alignment vertical="center" wrapText="1"/>
      <protection locked="0"/>
    </xf>
    <xf numFmtId="41" fontId="4" fillId="3" borderId="14" xfId="0" applyNumberFormat="1" applyFont="1" applyFill="1" applyBorder="1" applyAlignment="1" applyProtection="1">
      <alignment vertical="center" wrapText="1"/>
      <protection locked="0"/>
    </xf>
    <xf numFmtId="0" fontId="4" fillId="5" borderId="31" xfId="0" applyFont="1" applyFill="1" applyBorder="1" applyAlignment="1" applyProtection="1">
      <alignment horizontal="left" vertical="center"/>
      <protection locked="0"/>
    </xf>
    <xf numFmtId="0" fontId="4" fillId="5" borderId="11" xfId="0" applyFont="1" applyFill="1" applyBorder="1" applyAlignment="1" applyProtection="1">
      <alignment horizontal="left" vertical="center"/>
      <protection locked="0"/>
    </xf>
    <xf numFmtId="0" fontId="4" fillId="5" borderId="33" xfId="0" applyFont="1" applyFill="1" applyBorder="1" applyAlignment="1" applyProtection="1">
      <alignment horizontal="left" vertical="center"/>
      <protection locked="0"/>
    </xf>
    <xf numFmtId="0" fontId="4" fillId="9" borderId="14" xfId="0" applyFont="1" applyFill="1" applyBorder="1" applyAlignment="1" applyProtection="1">
      <alignment horizontal="center" vertical="center"/>
      <protection locked="0"/>
    </xf>
    <xf numFmtId="0" fontId="4" fillId="9" borderId="35" xfId="0" applyFont="1" applyFill="1" applyBorder="1" applyAlignment="1" applyProtection="1">
      <alignment horizontal="left" vertical="center"/>
      <protection locked="0"/>
    </xf>
    <xf numFmtId="49" fontId="5" fillId="10" borderId="14" xfId="0" applyNumberFormat="1" applyFont="1" applyFill="1" applyBorder="1" applyAlignment="1" applyProtection="1">
      <alignment vertical="center" wrapText="1"/>
      <protection locked="0"/>
    </xf>
    <xf numFmtId="165" fontId="7" fillId="3" borderId="31" xfId="0" applyNumberFormat="1" applyFont="1" applyFill="1" applyBorder="1" applyAlignment="1" applyProtection="1">
      <alignment horizontal="right" vertical="center"/>
      <protection locked="0"/>
    </xf>
    <xf numFmtId="165" fontId="7" fillId="3" borderId="11" xfId="0" applyNumberFormat="1" applyFont="1" applyFill="1" applyBorder="1" applyAlignment="1" applyProtection="1">
      <alignment horizontal="right" vertical="center"/>
      <protection locked="0"/>
    </xf>
    <xf numFmtId="166" fontId="4" fillId="11" borderId="0" xfId="0" applyNumberFormat="1" applyFont="1" applyFill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/>
      <protection locked="0"/>
    </xf>
    <xf numFmtId="41" fontId="4" fillId="0" borderId="0" xfId="0" applyNumberFormat="1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0" fillId="2" borderId="0" xfId="0" applyFill="1"/>
    <xf numFmtId="0" fontId="3" fillId="2" borderId="0" xfId="0" applyFont="1" applyFill="1" applyAlignment="1">
      <alignment vertical="center"/>
    </xf>
    <xf numFmtId="0" fontId="0" fillId="2" borderId="0" xfId="0" applyFont="1" applyFill="1"/>
    <xf numFmtId="0" fontId="0" fillId="0" borderId="0" xfId="0" applyFont="1"/>
    <xf numFmtId="0" fontId="3" fillId="2" borderId="0" xfId="0" applyFont="1" applyFill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39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4" fillId="11" borderId="29" xfId="0" applyFont="1" applyFill="1" applyBorder="1" applyAlignment="1" applyProtection="1">
      <alignment horizontal="right" vertical="center"/>
      <protection locked="0"/>
    </xf>
    <xf numFmtId="0" fontId="4" fillId="11" borderId="30" xfId="0" applyFont="1" applyFill="1" applyBorder="1" applyAlignment="1" applyProtection="1">
      <alignment horizontal="right" vertical="center"/>
      <protection locked="0"/>
    </xf>
    <xf numFmtId="0" fontId="4" fillId="11" borderId="29" xfId="0" applyFont="1" applyFill="1" applyBorder="1" applyAlignment="1">
      <alignment horizontal="right" vertical="center"/>
    </xf>
    <xf numFmtId="0" fontId="4" fillId="11" borderId="30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165" fontId="9" fillId="4" borderId="31" xfId="2" applyNumberFormat="1" applyFont="1" applyFill="1" applyBorder="1" applyAlignment="1" applyProtection="1">
      <alignment horizontal="left" vertical="center" wrapText="1"/>
      <protection locked="0"/>
    </xf>
    <xf numFmtId="165" fontId="9" fillId="4" borderId="11" xfId="2" applyNumberFormat="1" applyFont="1" applyFill="1" applyBorder="1" applyAlignment="1" applyProtection="1">
      <alignment horizontal="left" vertical="center" wrapText="1"/>
      <protection locked="0"/>
    </xf>
    <xf numFmtId="165" fontId="9" fillId="4" borderId="33" xfId="2" applyNumberFormat="1" applyFont="1" applyFill="1" applyBorder="1" applyAlignment="1" applyProtection="1">
      <alignment horizontal="left" vertical="center" wrapText="1"/>
      <protection locked="0"/>
    </xf>
    <xf numFmtId="49" fontId="9" fillId="4" borderId="31" xfId="2" applyNumberFormat="1" applyFont="1" applyFill="1" applyBorder="1" applyAlignment="1" applyProtection="1">
      <alignment horizontal="left" vertical="center" wrapText="1"/>
      <protection locked="0"/>
    </xf>
    <xf numFmtId="49" fontId="9" fillId="4" borderId="11" xfId="2" applyNumberFormat="1" applyFont="1" applyFill="1" applyBorder="1" applyAlignment="1" applyProtection="1">
      <alignment horizontal="left" vertical="center" wrapText="1"/>
      <protection locked="0"/>
    </xf>
    <xf numFmtId="49" fontId="9" fillId="4" borderId="33" xfId="2" applyNumberFormat="1" applyFont="1" applyFill="1" applyBorder="1" applyAlignment="1" applyProtection="1">
      <alignment horizontal="left" vertical="center" wrapText="1"/>
      <protection locked="0"/>
    </xf>
    <xf numFmtId="167" fontId="9" fillId="0" borderId="31" xfId="2" applyNumberFormat="1" applyFont="1" applyFill="1" applyBorder="1" applyAlignment="1">
      <alignment horizontal="right" vertical="center" wrapText="1"/>
    </xf>
    <xf numFmtId="167" fontId="9" fillId="0" borderId="11" xfId="2" applyNumberFormat="1" applyFont="1" applyFill="1" applyBorder="1" applyAlignment="1">
      <alignment horizontal="right" vertical="center" wrapText="1"/>
    </xf>
    <xf numFmtId="167" fontId="9" fillId="0" borderId="33" xfId="2" applyNumberFormat="1" applyFont="1" applyFill="1" applyBorder="1" applyAlignment="1">
      <alignment horizontal="right" vertical="center" wrapText="1"/>
    </xf>
    <xf numFmtId="0" fontId="5" fillId="0" borderId="3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7" fillId="3" borderId="31" xfId="0" applyFont="1" applyFill="1" applyBorder="1" applyAlignment="1" applyProtection="1">
      <alignment horizontal="right" vertical="center"/>
      <protection locked="0"/>
    </xf>
    <xf numFmtId="0" fontId="7" fillId="3" borderId="33" xfId="0" applyFont="1" applyFill="1" applyBorder="1" applyAlignment="1" applyProtection="1">
      <alignment horizontal="right" vertical="center"/>
      <protection locked="0"/>
    </xf>
    <xf numFmtId="41" fontId="4" fillId="3" borderId="31" xfId="0" applyNumberFormat="1" applyFont="1" applyFill="1" applyBorder="1" applyAlignment="1" applyProtection="1">
      <alignment horizontal="left" vertical="center" wrapText="1"/>
      <protection locked="0"/>
    </xf>
    <xf numFmtId="41" fontId="4" fillId="3" borderId="11" xfId="0" applyNumberFormat="1" applyFont="1" applyFill="1" applyBorder="1" applyAlignment="1" applyProtection="1">
      <alignment horizontal="left" vertical="center" wrapText="1"/>
      <protection locked="0"/>
    </xf>
    <xf numFmtId="41" fontId="4" fillId="3" borderId="33" xfId="0" applyNumberFormat="1" applyFont="1" applyFill="1" applyBorder="1" applyAlignment="1" applyProtection="1">
      <alignment horizontal="left" vertical="center" wrapText="1"/>
      <protection locked="0"/>
    </xf>
    <xf numFmtId="0" fontId="7" fillId="3" borderId="11" xfId="0" applyFont="1" applyFill="1" applyBorder="1" applyAlignment="1">
      <alignment horizontal="right" vertical="center"/>
    </xf>
    <xf numFmtId="0" fontId="7" fillId="3" borderId="33" xfId="0" applyFont="1" applyFill="1" applyBorder="1" applyAlignment="1">
      <alignment horizontal="right" vertical="center"/>
    </xf>
    <xf numFmtId="167" fontId="7" fillId="3" borderId="31" xfId="0" applyNumberFormat="1" applyFont="1" applyFill="1" applyBorder="1" applyAlignment="1">
      <alignment horizontal="right" vertical="center"/>
    </xf>
    <xf numFmtId="167" fontId="7" fillId="3" borderId="11" xfId="0" applyNumberFormat="1" applyFont="1" applyFill="1" applyBorder="1" applyAlignment="1">
      <alignment horizontal="right" vertical="center"/>
    </xf>
    <xf numFmtId="167" fontId="7" fillId="3" borderId="33" xfId="0" applyNumberFormat="1" applyFont="1" applyFill="1" applyBorder="1" applyAlignment="1">
      <alignment horizontal="right" vertical="center"/>
    </xf>
    <xf numFmtId="41" fontId="4" fillId="3" borderId="31" xfId="0" applyNumberFormat="1" applyFont="1" applyFill="1" applyBorder="1" applyAlignment="1">
      <alignment horizontal="left" vertical="center" wrapText="1"/>
    </xf>
    <xf numFmtId="41" fontId="4" fillId="3" borderId="11" xfId="0" applyNumberFormat="1" applyFont="1" applyFill="1" applyBorder="1" applyAlignment="1">
      <alignment horizontal="left" vertical="center" wrapText="1"/>
    </xf>
    <xf numFmtId="41" fontId="4" fillId="3" borderId="33" xfId="0" applyNumberFormat="1" applyFont="1" applyFill="1" applyBorder="1" applyAlignment="1">
      <alignment horizontal="left" vertical="center" wrapText="1"/>
    </xf>
    <xf numFmtId="0" fontId="5" fillId="4" borderId="31" xfId="0" applyFont="1" applyFill="1" applyBorder="1" applyAlignment="1" applyProtection="1">
      <alignment horizontal="left" vertical="center" wrapText="1"/>
      <protection locked="0"/>
    </xf>
    <xf numFmtId="0" fontId="5" fillId="4" borderId="11" xfId="0" applyFont="1" applyFill="1" applyBorder="1" applyAlignment="1" applyProtection="1">
      <alignment horizontal="left" vertical="center" wrapText="1"/>
      <protection locked="0"/>
    </xf>
    <xf numFmtId="0" fontId="5" fillId="4" borderId="33" xfId="0" applyFont="1" applyFill="1" applyBorder="1" applyAlignment="1" applyProtection="1">
      <alignment horizontal="left" vertical="center" wrapText="1"/>
      <protection locked="0"/>
    </xf>
    <xf numFmtId="0" fontId="4" fillId="3" borderId="31" xfId="0" applyFont="1" applyFill="1" applyBorder="1" applyAlignment="1" applyProtection="1">
      <alignment horizontal="left" vertical="center" wrapText="1"/>
      <protection locked="0"/>
    </xf>
    <xf numFmtId="0" fontId="4" fillId="3" borderId="11" xfId="0" applyFont="1" applyFill="1" applyBorder="1" applyAlignment="1" applyProtection="1">
      <alignment horizontal="left" vertical="center" wrapText="1"/>
      <protection locked="0"/>
    </xf>
    <xf numFmtId="0" fontId="4" fillId="3" borderId="33" xfId="0" applyFont="1" applyFill="1" applyBorder="1" applyAlignment="1" applyProtection="1">
      <alignment horizontal="left" vertical="center" wrapText="1"/>
      <protection locked="0"/>
    </xf>
    <xf numFmtId="0" fontId="4" fillId="3" borderId="31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33" xfId="0" applyFont="1" applyFill="1" applyBorder="1" applyAlignment="1">
      <alignment horizontal="left" vertical="center" wrapText="1"/>
    </xf>
    <xf numFmtId="0" fontId="4" fillId="7" borderId="31" xfId="0" applyFont="1" applyFill="1" applyBorder="1" applyAlignment="1" applyProtection="1">
      <alignment horizontal="left" vertical="center"/>
      <protection locked="0"/>
    </xf>
    <xf numFmtId="0" fontId="4" fillId="7" borderId="11" xfId="0" applyFont="1" applyFill="1" applyBorder="1" applyAlignment="1" applyProtection="1">
      <alignment horizontal="left" vertical="center"/>
      <protection locked="0"/>
    </xf>
    <xf numFmtId="0" fontId="4" fillId="7" borderId="33" xfId="0" applyFont="1" applyFill="1" applyBorder="1" applyAlignment="1" applyProtection="1">
      <alignment horizontal="left" vertical="center"/>
      <protection locked="0"/>
    </xf>
    <xf numFmtId="0" fontId="4" fillId="7" borderId="31" xfId="0" applyFont="1" applyFill="1" applyBorder="1" applyAlignment="1">
      <alignment horizontal="left" vertical="center"/>
    </xf>
    <xf numFmtId="0" fontId="4" fillId="7" borderId="11" xfId="0" applyFont="1" applyFill="1" applyBorder="1" applyAlignment="1">
      <alignment horizontal="left" vertical="center"/>
    </xf>
    <xf numFmtId="0" fontId="4" fillId="7" borderId="33" xfId="0" applyFont="1" applyFill="1" applyBorder="1" applyAlignment="1">
      <alignment horizontal="left" vertical="center"/>
    </xf>
    <xf numFmtId="0" fontId="4" fillId="8" borderId="31" xfId="0" applyFont="1" applyFill="1" applyBorder="1" applyAlignment="1" applyProtection="1">
      <alignment horizontal="left" vertical="center" wrapText="1"/>
      <protection locked="0"/>
    </xf>
    <xf numFmtId="0" fontId="4" fillId="8" borderId="11" xfId="0" applyFont="1" applyFill="1" applyBorder="1" applyAlignment="1" applyProtection="1">
      <alignment horizontal="left" vertical="center" wrapText="1"/>
      <protection locked="0"/>
    </xf>
    <xf numFmtId="0" fontId="4" fillId="8" borderId="33" xfId="0" applyFont="1" applyFill="1" applyBorder="1" applyAlignment="1" applyProtection="1">
      <alignment horizontal="left" vertical="center" wrapText="1"/>
      <protection locked="0"/>
    </xf>
    <xf numFmtId="0" fontId="4" fillId="8" borderId="31" xfId="0" applyFont="1" applyFill="1" applyBorder="1" applyAlignment="1">
      <alignment horizontal="left" vertical="center" wrapText="1"/>
    </xf>
    <xf numFmtId="0" fontId="4" fillId="8" borderId="11" xfId="0" applyFont="1" applyFill="1" applyBorder="1" applyAlignment="1">
      <alignment horizontal="left" vertical="center" wrapText="1"/>
    </xf>
    <xf numFmtId="0" fontId="4" fillId="8" borderId="33" xfId="0" applyFont="1" applyFill="1" applyBorder="1" applyAlignment="1">
      <alignment horizontal="left" vertical="center" wrapText="1"/>
    </xf>
    <xf numFmtId="0" fontId="5" fillId="9" borderId="31" xfId="0" applyFont="1" applyFill="1" applyBorder="1" applyAlignment="1" applyProtection="1">
      <alignment horizontal="left" vertical="center"/>
      <protection locked="0"/>
    </xf>
    <xf numFmtId="0" fontId="5" fillId="9" borderId="11" xfId="0" applyFont="1" applyFill="1" applyBorder="1" applyAlignment="1" applyProtection="1">
      <alignment horizontal="left" vertical="center"/>
      <protection locked="0"/>
    </xf>
    <xf numFmtId="0" fontId="5" fillId="9" borderId="33" xfId="0" applyFont="1" applyFill="1" applyBorder="1" applyAlignment="1" applyProtection="1">
      <alignment horizontal="left" vertical="center"/>
      <protection locked="0"/>
    </xf>
    <xf numFmtId="0" fontId="5" fillId="9" borderId="31" xfId="0" applyFont="1" applyFill="1" applyBorder="1" applyAlignment="1">
      <alignment horizontal="left" vertical="center"/>
    </xf>
    <xf numFmtId="0" fontId="5" fillId="9" borderId="11" xfId="0" applyFont="1" applyFill="1" applyBorder="1" applyAlignment="1">
      <alignment horizontal="left" vertical="center"/>
    </xf>
    <xf numFmtId="0" fontId="5" fillId="9" borderId="33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/>
    </xf>
    <xf numFmtId="0" fontId="4" fillId="7" borderId="31" xfId="0" applyFont="1" applyFill="1" applyBorder="1" applyAlignment="1" applyProtection="1">
      <alignment horizontal="left" vertical="center" wrapText="1"/>
      <protection locked="0"/>
    </xf>
    <xf numFmtId="0" fontId="4" fillId="7" borderId="11" xfId="0" applyFont="1" applyFill="1" applyBorder="1" applyAlignment="1" applyProtection="1">
      <alignment horizontal="left" vertical="center" wrapText="1"/>
      <protection locked="0"/>
    </xf>
    <xf numFmtId="0" fontId="4" fillId="7" borderId="33" xfId="0" applyFont="1" applyFill="1" applyBorder="1" applyAlignment="1" applyProtection="1">
      <alignment horizontal="left" vertical="center" wrapText="1"/>
      <protection locked="0"/>
    </xf>
    <xf numFmtId="0" fontId="4" fillId="7" borderId="31" xfId="0" applyFont="1" applyFill="1" applyBorder="1" applyAlignment="1">
      <alignment horizontal="left" vertical="center" wrapText="1"/>
    </xf>
    <xf numFmtId="0" fontId="4" fillId="7" borderId="11" xfId="0" applyFont="1" applyFill="1" applyBorder="1" applyAlignment="1">
      <alignment horizontal="left" vertical="center" wrapText="1"/>
    </xf>
    <xf numFmtId="0" fontId="4" fillId="7" borderId="33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4" fillId="4" borderId="4" xfId="0" applyFont="1" applyFill="1" applyBorder="1" applyAlignment="1" applyProtection="1">
      <alignment horizontal="center" vertical="center"/>
      <protection locked="0"/>
    </xf>
    <xf numFmtId="0" fontId="14" fillId="4" borderId="2" xfId="0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7" fillId="3" borderId="31" xfId="0" applyFont="1" applyFill="1" applyBorder="1" applyAlignment="1">
      <alignment horizontal="right" vertical="center"/>
    </xf>
    <xf numFmtId="165" fontId="9" fillId="4" borderId="31" xfId="2" applyNumberFormat="1" applyFont="1" applyFill="1" applyBorder="1" applyAlignment="1">
      <alignment horizontal="left" vertical="center" wrapText="1"/>
    </xf>
    <xf numFmtId="165" fontId="9" fillId="4" borderId="11" xfId="2" applyNumberFormat="1" applyFont="1" applyFill="1" applyBorder="1" applyAlignment="1">
      <alignment horizontal="left" vertical="center" wrapText="1"/>
    </xf>
    <xf numFmtId="165" fontId="9" fillId="4" borderId="33" xfId="2" applyNumberFormat="1" applyFont="1" applyFill="1" applyBorder="1" applyAlignment="1">
      <alignment horizontal="left" vertical="center" wrapText="1"/>
    </xf>
    <xf numFmtId="0" fontId="5" fillId="4" borderId="31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5" fillId="4" borderId="3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164" fontId="7" fillId="0" borderId="4" xfId="1" applyFont="1" applyBorder="1" applyAlignment="1">
      <alignment horizontal="right" vertical="center"/>
    </xf>
    <xf numFmtId="164" fontId="7" fillId="0" borderId="2" xfId="1" applyFont="1" applyBorder="1" applyAlignment="1">
      <alignment horizontal="right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41" fontId="7" fillId="0" borderId="4" xfId="0" applyNumberFormat="1" applyFont="1" applyBorder="1" applyAlignment="1">
      <alignment horizontal="center" vertical="center"/>
    </xf>
  </cellXfs>
  <cellStyles count="4">
    <cellStyle name="Milliers" xfId="1" builtinId="3"/>
    <cellStyle name="Milliers [0]" xfId="2" builtinId="6"/>
    <cellStyle name="Normal" xfId="0" builtinId="0"/>
    <cellStyle name="Pourcentage" xfId="3" builtinId="5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phanie/AppData/Local/Microsoft/Windows/INetCache/Content.Outlook/YP0H11G8/Lot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t n°1"/>
      <sheetName val="Lot n°1-Controle"/>
      <sheetName val="Lot n°1 Résumé"/>
    </sheetNames>
    <sheetDataSet>
      <sheetData sheetId="0">
        <row r="8">
          <cell r="C8">
            <v>2245.4591999999998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R298"/>
  <sheetViews>
    <sheetView tabSelected="1" zoomScale="70" zoomScaleNormal="70" workbookViewId="0">
      <selection activeCell="E6" sqref="E6"/>
    </sheetView>
  </sheetViews>
  <sheetFormatPr baseColWidth="10" defaultColWidth="11.44140625" defaultRowHeight="15.6"/>
  <cols>
    <col min="1" max="1" width="18.44140625" style="3" customWidth="1"/>
    <col min="2" max="2" width="33.6640625" style="3" customWidth="1"/>
    <col min="3" max="3" width="23" style="3" bestFit="1" customWidth="1"/>
    <col min="4" max="4" width="19.5546875" style="3" customWidth="1"/>
    <col min="5" max="5" width="22.88671875" style="3" customWidth="1"/>
    <col min="6" max="6" width="27.5546875" style="3" bestFit="1" customWidth="1"/>
    <col min="7" max="7" width="22.33203125" style="3" customWidth="1"/>
    <col min="8" max="8" width="32.44140625" style="3" customWidth="1"/>
    <col min="9" max="10" width="11.44140625" style="3"/>
    <col min="11" max="11" width="26.33203125" style="3" customWidth="1"/>
    <col min="12" max="12" width="39.88671875" style="3" customWidth="1"/>
    <col min="13" max="17" width="26.33203125" style="3" customWidth="1"/>
    <col min="18" max="18" width="50.5546875" style="3" customWidth="1"/>
    <col min="19" max="20" width="26.33203125" style="3" customWidth="1"/>
    <col min="21" max="21" width="11.44140625" style="3"/>
    <col min="22" max="22" width="45.5546875" style="3" customWidth="1"/>
    <col min="23" max="23" width="23.44140625" style="3" customWidth="1"/>
    <col min="24" max="24" width="23.33203125" style="3" customWidth="1"/>
    <col min="25" max="25" width="22.88671875" style="3" customWidth="1"/>
    <col min="26" max="26" width="22.6640625" style="3" customWidth="1"/>
    <col min="27" max="27" width="27.109375" style="3" customWidth="1"/>
    <col min="28" max="16384" width="11.44140625" style="3"/>
  </cols>
  <sheetData>
    <row r="1" spans="1:15" s="1" customFormat="1" ht="31.95" customHeight="1">
      <c r="A1" s="219" t="s">
        <v>144</v>
      </c>
      <c r="B1" s="219"/>
      <c r="C1" s="219"/>
      <c r="D1" s="219"/>
      <c r="E1" s="219"/>
      <c r="J1" s="123"/>
    </row>
    <row r="2" spans="1:15" s="1" customFormat="1" ht="31.95" customHeight="1">
      <c r="A2" s="219"/>
      <c r="B2" s="219"/>
      <c r="C2" s="219"/>
      <c r="D2" s="219"/>
      <c r="E2" s="219"/>
      <c r="J2" s="123"/>
    </row>
    <row r="3" spans="1:15" s="1" customFormat="1" ht="16.2" customHeight="1" thickBot="1">
      <c r="A3" s="2"/>
      <c r="B3" s="2"/>
      <c r="J3" s="123"/>
    </row>
    <row r="4" spans="1:15" s="1" customFormat="1" ht="37.200000000000003" customHeight="1" thickBot="1">
      <c r="A4" s="309" t="s">
        <v>1</v>
      </c>
      <c r="B4" s="231"/>
      <c r="C4" s="3"/>
      <c r="D4" s="3"/>
      <c r="J4" s="123"/>
    </row>
    <row r="5" spans="1:15" s="1" customFormat="1" ht="21.6" customHeight="1" thickBot="1">
      <c r="A5" s="315" t="s">
        <v>138</v>
      </c>
      <c r="B5" s="316"/>
      <c r="C5" s="317" t="s">
        <v>2</v>
      </c>
      <c r="D5" s="318"/>
      <c r="J5" s="123"/>
    </row>
    <row r="6" spans="1:15" s="1" customFormat="1" ht="21.6" customHeight="1" thickBot="1">
      <c r="A6" s="315" t="s">
        <v>139</v>
      </c>
      <c r="B6" s="316"/>
      <c r="C6" s="317" t="s">
        <v>2</v>
      </c>
      <c r="D6" s="318"/>
      <c r="J6" s="123"/>
    </row>
    <row r="7" spans="1:15" s="1" customFormat="1" ht="21.6" customHeight="1" thickBot="1">
      <c r="A7" s="315" t="s">
        <v>140</v>
      </c>
      <c r="B7" s="316"/>
      <c r="C7" s="317" t="s">
        <v>2</v>
      </c>
      <c r="D7" s="318"/>
      <c r="J7" s="123"/>
    </row>
    <row r="8" spans="1:15" s="1" customFormat="1" ht="21.6" customHeight="1" thickBot="1">
      <c r="A8" s="315" t="s">
        <v>3</v>
      </c>
      <c r="B8" s="316"/>
      <c r="C8" s="317" t="s">
        <v>4</v>
      </c>
      <c r="D8" s="318"/>
      <c r="J8" s="123"/>
      <c r="K8" s="4"/>
      <c r="L8" s="4"/>
    </row>
    <row r="9" spans="1:15" s="1" customFormat="1" ht="21.6" customHeight="1" thickBot="1">
      <c r="A9" s="315" t="s">
        <v>5</v>
      </c>
      <c r="B9" s="316"/>
      <c r="C9" s="317" t="s">
        <v>6</v>
      </c>
      <c r="D9" s="318"/>
      <c r="J9" s="123"/>
    </row>
    <row r="10" spans="1:15" s="1" customFormat="1" ht="21.6" customHeight="1" thickBot="1">
      <c r="A10" s="315" t="s">
        <v>7</v>
      </c>
      <c r="B10" s="316"/>
      <c r="C10" s="319">
        <f>2142.9115</f>
        <v>2142.9115000000002</v>
      </c>
      <c r="D10" s="320"/>
      <c r="J10" s="123"/>
    </row>
    <row r="11" spans="1:15" s="1" customFormat="1" ht="31.2" customHeight="1" thickBot="1">
      <c r="A11" s="2"/>
      <c r="B11" s="2"/>
      <c r="J11" s="123"/>
    </row>
    <row r="12" spans="1:15" s="1" customFormat="1" ht="33.6" customHeight="1" thickBot="1">
      <c r="A12" s="321" t="s">
        <v>8</v>
      </c>
      <c r="B12" s="322"/>
      <c r="J12" s="123"/>
    </row>
    <row r="13" spans="1:15" s="1" customFormat="1" ht="33.6" customHeight="1" thickBot="1">
      <c r="A13" s="312" t="s">
        <v>9</v>
      </c>
      <c r="B13" s="313"/>
      <c r="C13" s="313"/>
      <c r="D13" s="313"/>
      <c r="E13" s="313"/>
      <c r="F13" s="313"/>
      <c r="G13" s="313"/>
      <c r="H13" s="313"/>
      <c r="I13" s="314"/>
      <c r="J13" s="123"/>
    </row>
    <row r="14" spans="1:15" s="1" customFormat="1" ht="33.6" customHeight="1">
      <c r="A14" s="302" t="s">
        <v>10</v>
      </c>
      <c r="B14" s="303"/>
      <c r="C14" s="303"/>
      <c r="D14" s="303"/>
      <c r="E14" s="303"/>
      <c r="F14" s="303"/>
      <c r="G14" s="303"/>
      <c r="H14" s="303"/>
      <c r="I14" s="304"/>
      <c r="J14" s="125"/>
      <c r="K14" s="220" t="s">
        <v>141</v>
      </c>
      <c r="L14" s="221"/>
      <c r="M14" s="221"/>
      <c r="N14" s="221"/>
      <c r="O14" s="222"/>
    </row>
    <row r="15" spans="1:15" s="1" customFormat="1" ht="33.6" customHeight="1" thickBot="1">
      <c r="A15" s="293" t="s">
        <v>11</v>
      </c>
      <c r="B15" s="239"/>
      <c r="C15" s="239"/>
      <c r="D15" s="239"/>
      <c r="E15" s="239"/>
      <c r="F15" s="239"/>
      <c r="G15" s="239"/>
      <c r="H15" s="239"/>
      <c r="I15" s="305"/>
      <c r="J15" s="125"/>
      <c r="K15" s="223"/>
      <c r="L15" s="224"/>
      <c r="M15" s="224"/>
      <c r="N15" s="224"/>
      <c r="O15" s="225"/>
    </row>
    <row r="16" spans="1:15" s="1" customFormat="1" ht="33.6" customHeight="1">
      <c r="A16" s="293" t="s">
        <v>12</v>
      </c>
      <c r="B16" s="239"/>
      <c r="C16" s="239"/>
      <c r="D16" s="239"/>
      <c r="E16" s="239"/>
      <c r="F16" s="239"/>
      <c r="G16" s="239"/>
      <c r="H16" s="239"/>
      <c r="I16" s="305"/>
      <c r="J16" s="123"/>
    </row>
    <row r="17" spans="1:15" s="1" customFormat="1" ht="33.6" customHeight="1">
      <c r="A17" s="293" t="s">
        <v>13</v>
      </c>
      <c r="B17" s="239"/>
      <c r="C17" s="239"/>
      <c r="D17" s="239"/>
      <c r="E17" s="239"/>
      <c r="F17" s="239"/>
      <c r="G17" s="239"/>
      <c r="H17" s="239"/>
      <c r="I17" s="305"/>
      <c r="J17" s="123"/>
    </row>
    <row r="18" spans="1:15" s="1" customFormat="1" ht="33.6" customHeight="1">
      <c r="A18" s="293" t="s">
        <v>14</v>
      </c>
      <c r="B18" s="239"/>
      <c r="C18" s="239"/>
      <c r="D18" s="239"/>
      <c r="E18" s="239"/>
      <c r="F18" s="239"/>
      <c r="G18" s="239"/>
      <c r="H18" s="239"/>
      <c r="I18" s="305"/>
      <c r="J18" s="123"/>
    </row>
    <row r="19" spans="1:15" s="1" customFormat="1" ht="33.6" customHeight="1">
      <c r="A19" s="293" t="s">
        <v>15</v>
      </c>
      <c r="B19" s="239"/>
      <c r="C19" s="239"/>
      <c r="D19" s="239"/>
      <c r="E19" s="239"/>
      <c r="F19" s="239"/>
      <c r="G19" s="239"/>
      <c r="H19" s="239"/>
      <c r="I19" s="305"/>
      <c r="J19" s="123"/>
    </row>
    <row r="20" spans="1:15" s="1" customFormat="1" ht="33.6" customHeight="1">
      <c r="A20" s="302" t="s">
        <v>16</v>
      </c>
      <c r="B20" s="303"/>
      <c r="C20" s="303"/>
      <c r="D20" s="303"/>
      <c r="E20" s="303"/>
      <c r="F20" s="303"/>
      <c r="G20" s="303"/>
      <c r="H20" s="303"/>
      <c r="I20" s="304"/>
      <c r="J20" s="123"/>
    </row>
    <row r="21" spans="1:15" s="1" customFormat="1" ht="33.6" customHeight="1" thickBot="1">
      <c r="A21" s="306" t="s">
        <v>17</v>
      </c>
      <c r="B21" s="307"/>
      <c r="C21" s="307"/>
      <c r="D21" s="307"/>
      <c r="E21" s="307"/>
      <c r="F21" s="307"/>
      <c r="G21" s="307"/>
      <c r="H21" s="307"/>
      <c r="I21" s="308"/>
      <c r="J21" s="123"/>
    </row>
    <row r="22" spans="1:15" s="1" customFormat="1">
      <c r="A22" s="3"/>
      <c r="B22" s="3"/>
      <c r="C22" s="3"/>
      <c r="D22" s="3"/>
      <c r="E22" s="3"/>
      <c r="F22" s="3"/>
      <c r="G22" s="3"/>
      <c r="H22" s="3"/>
      <c r="I22" s="3"/>
      <c r="J22" s="123"/>
    </row>
    <row r="23" spans="1:15" s="1" customFormat="1" ht="16.2" thickBot="1">
      <c r="J23" s="123"/>
    </row>
    <row r="24" spans="1:15" s="1" customFormat="1" ht="31.2" customHeight="1" thickBot="1">
      <c r="A24" s="309" t="s">
        <v>131</v>
      </c>
      <c r="B24" s="231"/>
      <c r="J24" s="123"/>
      <c r="K24" s="230" t="s">
        <v>132</v>
      </c>
      <c r="L24" s="231"/>
    </row>
    <row r="25" spans="1:15" s="1" customFormat="1" ht="36.6" customHeight="1" thickBot="1">
      <c r="A25" s="310" t="s">
        <v>19</v>
      </c>
      <c r="B25" s="233"/>
      <c r="C25" s="5" t="s">
        <v>20</v>
      </c>
      <c r="D25" s="6" t="s">
        <v>21</v>
      </c>
      <c r="E25" s="7" t="s">
        <v>22</v>
      </c>
      <c r="J25" s="123"/>
      <c r="K25" s="232" t="s">
        <v>19</v>
      </c>
      <c r="L25" s="233"/>
      <c r="M25" s="5" t="s">
        <v>20</v>
      </c>
      <c r="N25" s="6" t="s">
        <v>21</v>
      </c>
      <c r="O25" s="7" t="s">
        <v>22</v>
      </c>
    </row>
    <row r="26" spans="1:15" s="1" customFormat="1" ht="36" customHeight="1" thickTop="1">
      <c r="A26" s="311" t="s">
        <v>23</v>
      </c>
      <c r="B26" s="235"/>
      <c r="C26" s="8" t="s">
        <v>24</v>
      </c>
      <c r="D26" s="9">
        <f ca="1">G46</f>
        <v>0</v>
      </c>
      <c r="E26" s="10">
        <f ca="1">IFERROR(+D26/$D$29,0)</f>
        <v>0</v>
      </c>
      <c r="J26" s="123"/>
      <c r="K26" s="234" t="s">
        <v>23</v>
      </c>
      <c r="L26" s="235"/>
      <c r="M26" s="8" t="s">
        <v>24</v>
      </c>
      <c r="N26" s="127">
        <f ca="1">+D26/taux</f>
        <v>0</v>
      </c>
      <c r="O26" s="10">
        <f ca="1">IFERROR(+N26/$N$29,0)</f>
        <v>0</v>
      </c>
    </row>
    <row r="27" spans="1:15" s="1" customFormat="1" ht="36" customHeight="1">
      <c r="A27" s="301" t="s">
        <v>25</v>
      </c>
      <c r="B27" s="237"/>
      <c r="C27" s="11" t="s">
        <v>142</v>
      </c>
      <c r="D27" s="12">
        <f ca="1">G78</f>
        <v>0</v>
      </c>
      <c r="E27" s="13">
        <f ca="1">IFERROR(+D27/$D$29,0)</f>
        <v>0</v>
      </c>
      <c r="J27" s="123"/>
      <c r="K27" s="236" t="s">
        <v>25</v>
      </c>
      <c r="L27" s="237"/>
      <c r="M27" s="11" t="s">
        <v>26</v>
      </c>
      <c r="N27" s="127">
        <f ca="1">+D27/taux</f>
        <v>0</v>
      </c>
      <c r="O27" s="10">
        <f t="shared" ref="O27:O28" ca="1" si="0">IFERROR(+N27/$N$29,0)</f>
        <v>0</v>
      </c>
    </row>
    <row r="28" spans="1:15" s="1" customFormat="1" ht="36" customHeight="1">
      <c r="A28" s="293" t="s">
        <v>27</v>
      </c>
      <c r="B28" s="239"/>
      <c r="C28" s="11" t="s">
        <v>143</v>
      </c>
      <c r="D28" s="12">
        <f ca="1">G102</f>
        <v>0</v>
      </c>
      <c r="E28" s="13">
        <f ca="1">IFERROR(+D28/$D$29,0)</f>
        <v>0</v>
      </c>
      <c r="J28" s="123"/>
      <c r="K28" s="238" t="s">
        <v>27</v>
      </c>
      <c r="L28" s="239"/>
      <c r="M28" s="11" t="s">
        <v>28</v>
      </c>
      <c r="N28" s="127">
        <f ca="1">+D28/taux</f>
        <v>0</v>
      </c>
      <c r="O28" s="10">
        <f t="shared" ca="1" si="0"/>
        <v>0</v>
      </c>
    </row>
    <row r="29" spans="1:15" s="1" customFormat="1" ht="36" customHeight="1" thickBot="1">
      <c r="A29" s="294" t="s">
        <v>29</v>
      </c>
      <c r="B29" s="241"/>
      <c r="C29" s="14">
        <v>1</v>
      </c>
      <c r="D29" s="15">
        <f ca="1">G103</f>
        <v>0</v>
      </c>
      <c r="E29" s="16">
        <f ca="1">IFERROR(+D29/$D$29,0)</f>
        <v>0</v>
      </c>
      <c r="J29" s="123"/>
      <c r="K29" s="240" t="s">
        <v>29</v>
      </c>
      <c r="L29" s="241"/>
      <c r="M29" s="14">
        <v>1</v>
      </c>
      <c r="N29" s="128">
        <f ca="1">Q103</f>
        <v>0</v>
      </c>
      <c r="O29" s="16">
        <f ca="1">IFERROR(+N29/$N$29,0)</f>
        <v>0</v>
      </c>
    </row>
    <row r="30" spans="1:15" s="1" customFormat="1">
      <c r="J30" s="123"/>
    </row>
    <row r="31" spans="1:15" s="1" customFormat="1">
      <c r="J31" s="123"/>
    </row>
    <row r="32" spans="1:15">
      <c r="J32" s="124"/>
    </row>
    <row r="33" spans="1:18" ht="18.600000000000001" customHeight="1">
      <c r="A33" s="1" t="s">
        <v>30</v>
      </c>
      <c r="J33" s="124"/>
      <c r="K33" s="1" t="s">
        <v>31</v>
      </c>
    </row>
    <row r="34" spans="1:18" ht="18.600000000000001" customHeight="1">
      <c r="E34" s="17"/>
      <c r="J34" s="124"/>
    </row>
    <row r="35" spans="1:18" ht="18.600000000000001" customHeight="1">
      <c r="A35" s="18" t="s">
        <v>32</v>
      </c>
      <c r="B35" s="19"/>
      <c r="C35" s="19"/>
      <c r="D35" s="19"/>
      <c r="E35" s="19"/>
      <c r="F35" s="19"/>
      <c r="G35" s="19"/>
      <c r="H35" s="20"/>
      <c r="J35" s="124"/>
      <c r="K35" s="19" t="s">
        <v>32</v>
      </c>
      <c r="L35" s="19"/>
      <c r="M35" s="19"/>
      <c r="N35" s="19"/>
      <c r="O35" s="19"/>
      <c r="P35" s="19"/>
      <c r="Q35" s="19"/>
      <c r="R35" s="20"/>
    </row>
    <row r="36" spans="1:18" ht="54" customHeight="1">
      <c r="A36" s="21"/>
      <c r="B36" s="22" t="s">
        <v>33</v>
      </c>
      <c r="C36" s="23" t="s">
        <v>34</v>
      </c>
      <c r="D36" s="23" t="s">
        <v>35</v>
      </c>
      <c r="E36" s="23" t="s">
        <v>36</v>
      </c>
      <c r="F36" s="22" t="s">
        <v>37</v>
      </c>
      <c r="G36" s="24" t="s">
        <v>38</v>
      </c>
      <c r="H36" s="25" t="s">
        <v>39</v>
      </c>
      <c r="J36" s="124"/>
      <c r="K36" s="112"/>
      <c r="L36" s="22" t="s">
        <v>33</v>
      </c>
      <c r="M36" s="23" t="s">
        <v>34</v>
      </c>
      <c r="N36" s="23" t="s">
        <v>35</v>
      </c>
      <c r="O36" s="23" t="s">
        <v>36</v>
      </c>
      <c r="P36" s="22" t="s">
        <v>29</v>
      </c>
      <c r="Q36" s="22" t="s">
        <v>40</v>
      </c>
      <c r="R36" s="25" t="s">
        <v>39</v>
      </c>
    </row>
    <row r="37" spans="1:18" s="1" customFormat="1" ht="18.600000000000001" customHeight="1">
      <c r="A37" s="26" t="s">
        <v>41</v>
      </c>
      <c r="B37" s="272" t="s">
        <v>42</v>
      </c>
      <c r="C37" s="273"/>
      <c r="D37" s="273"/>
      <c r="E37" s="273"/>
      <c r="F37" s="273"/>
      <c r="G37" s="273"/>
      <c r="H37" s="274"/>
      <c r="J37" s="123"/>
      <c r="K37" s="113" t="s">
        <v>41</v>
      </c>
      <c r="L37" s="272" t="s">
        <v>42</v>
      </c>
      <c r="M37" s="273"/>
      <c r="N37" s="273"/>
      <c r="O37" s="273"/>
      <c r="P37" s="273"/>
      <c r="Q37" s="273"/>
      <c r="R37" s="274"/>
    </row>
    <row r="38" spans="1:18" s="1" customFormat="1" ht="28.2" customHeight="1">
      <c r="A38" s="131" t="s">
        <v>53</v>
      </c>
      <c r="B38" s="132" t="s">
        <v>135</v>
      </c>
      <c r="C38" s="133">
        <v>1</v>
      </c>
      <c r="D38" s="53">
        <v>1</v>
      </c>
      <c r="E38" s="134">
        <v>800000</v>
      </c>
      <c r="F38" s="135">
        <f>+C38*D38*E38</f>
        <v>800000</v>
      </c>
      <c r="G38" s="136">
        <f>+F38</f>
        <v>800000</v>
      </c>
      <c r="H38" s="137"/>
      <c r="I38" s="3"/>
      <c r="J38" s="124"/>
      <c r="K38" s="116" t="str">
        <f>+A38</f>
        <v>Exemple</v>
      </c>
      <c r="L38" s="126" t="str">
        <f>+B38</f>
        <v>Achat caméra</v>
      </c>
      <c r="M38" s="52">
        <f>C38</f>
        <v>1</v>
      </c>
      <c r="N38" s="53">
        <f>D38</f>
        <v>1</v>
      </c>
      <c r="O38" s="54">
        <f>+E38/tauxBIF</f>
        <v>373.32386335133293</v>
      </c>
      <c r="P38" s="55">
        <f>+M38*N38*O38</f>
        <v>373.32386335133293</v>
      </c>
      <c r="Q38" s="56">
        <f>G38/tauxBIF</f>
        <v>373.32386335133293</v>
      </c>
      <c r="R38" s="37">
        <f>+H38</f>
        <v>0</v>
      </c>
    </row>
    <row r="39" spans="1:18" ht="17.399999999999999" customHeight="1">
      <c r="A39" s="138" t="s">
        <v>43</v>
      </c>
      <c r="B39" s="139"/>
      <c r="C39" s="140"/>
      <c r="D39" s="141"/>
      <c r="E39" s="142"/>
      <c r="F39" s="143">
        <f t="shared" ref="F39:F45" si="1">+C39*D39*E39</f>
        <v>0</v>
      </c>
      <c r="G39" s="144"/>
      <c r="H39" s="139"/>
      <c r="J39" s="124"/>
      <c r="K39" s="114" t="str">
        <f>+A39</f>
        <v>I.1</v>
      </c>
      <c r="L39" s="32">
        <f>+B39</f>
        <v>0</v>
      </c>
      <c r="M39" s="33">
        <f>C39</f>
        <v>0</v>
      </c>
      <c r="N39" s="34">
        <f>D39</f>
        <v>0</v>
      </c>
      <c r="O39" s="35">
        <f t="shared" ref="O39:O45" si="2">+E39/tauxBIF</f>
        <v>0</v>
      </c>
      <c r="P39" s="35">
        <f>+M39*N39*O39</f>
        <v>0</v>
      </c>
      <c r="Q39" s="36">
        <f t="shared" ref="Q39:Q45" si="3">G39/tauxBIF</f>
        <v>0</v>
      </c>
      <c r="R39" s="37">
        <f>+H39</f>
        <v>0</v>
      </c>
    </row>
    <row r="40" spans="1:18" ht="17.399999999999999" customHeight="1">
      <c r="A40" s="138" t="s">
        <v>44</v>
      </c>
      <c r="B40" s="139"/>
      <c r="C40" s="145"/>
      <c r="D40" s="146"/>
      <c r="E40" s="147"/>
      <c r="F40" s="143">
        <f t="shared" si="1"/>
        <v>0</v>
      </c>
      <c r="G40" s="144"/>
      <c r="H40" s="139"/>
      <c r="J40" s="124"/>
      <c r="K40" s="114" t="str">
        <f t="shared" ref="K40:L45" si="4">+A40</f>
        <v>I.2</v>
      </c>
      <c r="L40" s="32">
        <f t="shared" si="4"/>
        <v>0</v>
      </c>
      <c r="M40" s="33">
        <f t="shared" ref="M40:N45" si="5">C40</f>
        <v>0</v>
      </c>
      <c r="N40" s="34">
        <f t="shared" si="5"/>
        <v>0</v>
      </c>
      <c r="O40" s="35">
        <f t="shared" si="2"/>
        <v>0</v>
      </c>
      <c r="P40" s="35">
        <f t="shared" ref="P40:P45" si="6">+M40*N40*O40</f>
        <v>0</v>
      </c>
      <c r="Q40" s="36">
        <f t="shared" si="3"/>
        <v>0</v>
      </c>
      <c r="R40" s="37">
        <f t="shared" ref="R40:R45" si="7">+H40</f>
        <v>0</v>
      </c>
    </row>
    <row r="41" spans="1:18" ht="17.399999999999999" customHeight="1">
      <c r="A41" s="138" t="s">
        <v>45</v>
      </c>
      <c r="B41" s="139"/>
      <c r="C41" s="145"/>
      <c r="D41" s="146"/>
      <c r="E41" s="147"/>
      <c r="F41" s="143">
        <f t="shared" si="1"/>
        <v>0</v>
      </c>
      <c r="G41" s="144"/>
      <c r="H41" s="139"/>
      <c r="J41" s="124"/>
      <c r="K41" s="114" t="str">
        <f t="shared" si="4"/>
        <v>I.3</v>
      </c>
      <c r="L41" s="32">
        <f t="shared" si="4"/>
        <v>0</v>
      </c>
      <c r="M41" s="33">
        <f t="shared" si="5"/>
        <v>0</v>
      </c>
      <c r="N41" s="34">
        <f t="shared" si="5"/>
        <v>0</v>
      </c>
      <c r="O41" s="35">
        <f t="shared" si="2"/>
        <v>0</v>
      </c>
      <c r="P41" s="35">
        <f t="shared" si="6"/>
        <v>0</v>
      </c>
      <c r="Q41" s="36">
        <f t="shared" si="3"/>
        <v>0</v>
      </c>
      <c r="R41" s="37">
        <f t="shared" si="7"/>
        <v>0</v>
      </c>
    </row>
    <row r="42" spans="1:18" ht="17.399999999999999" customHeight="1">
      <c r="A42" s="138" t="s">
        <v>46</v>
      </c>
      <c r="B42" s="139"/>
      <c r="C42" s="145"/>
      <c r="D42" s="146"/>
      <c r="E42" s="147"/>
      <c r="F42" s="143">
        <f t="shared" si="1"/>
        <v>0</v>
      </c>
      <c r="G42" s="144"/>
      <c r="H42" s="139"/>
      <c r="J42" s="124"/>
      <c r="K42" s="114" t="str">
        <f t="shared" si="4"/>
        <v>I.4</v>
      </c>
      <c r="L42" s="32">
        <f t="shared" si="4"/>
        <v>0</v>
      </c>
      <c r="M42" s="33">
        <f t="shared" si="5"/>
        <v>0</v>
      </c>
      <c r="N42" s="34">
        <f t="shared" si="5"/>
        <v>0</v>
      </c>
      <c r="O42" s="35">
        <f t="shared" si="2"/>
        <v>0</v>
      </c>
      <c r="P42" s="35">
        <f t="shared" si="6"/>
        <v>0</v>
      </c>
      <c r="Q42" s="36">
        <f t="shared" si="3"/>
        <v>0</v>
      </c>
      <c r="R42" s="37">
        <f t="shared" si="7"/>
        <v>0</v>
      </c>
    </row>
    <row r="43" spans="1:18" ht="17.399999999999999" customHeight="1">
      <c r="A43" s="138" t="s">
        <v>47</v>
      </c>
      <c r="B43" s="139"/>
      <c r="C43" s="145"/>
      <c r="D43" s="146"/>
      <c r="E43" s="147"/>
      <c r="F43" s="143">
        <f t="shared" si="1"/>
        <v>0</v>
      </c>
      <c r="G43" s="144"/>
      <c r="H43" s="139"/>
      <c r="J43" s="124"/>
      <c r="K43" s="114" t="str">
        <f t="shared" si="4"/>
        <v>I.5</v>
      </c>
      <c r="L43" s="32">
        <f t="shared" si="4"/>
        <v>0</v>
      </c>
      <c r="M43" s="33">
        <f t="shared" si="5"/>
        <v>0</v>
      </c>
      <c r="N43" s="34">
        <f t="shared" si="5"/>
        <v>0</v>
      </c>
      <c r="O43" s="35">
        <f t="shared" si="2"/>
        <v>0</v>
      </c>
      <c r="P43" s="35">
        <f t="shared" si="6"/>
        <v>0</v>
      </c>
      <c r="Q43" s="36">
        <f t="shared" si="3"/>
        <v>0</v>
      </c>
      <c r="R43" s="37">
        <f t="shared" si="7"/>
        <v>0</v>
      </c>
    </row>
    <row r="44" spans="1:18" ht="17.399999999999999" customHeight="1">
      <c r="A44" s="138" t="s">
        <v>48</v>
      </c>
      <c r="B44" s="139"/>
      <c r="C44" s="145"/>
      <c r="D44" s="146"/>
      <c r="E44" s="147"/>
      <c r="F44" s="143">
        <f t="shared" si="1"/>
        <v>0</v>
      </c>
      <c r="G44" s="144"/>
      <c r="H44" s="139"/>
      <c r="J44" s="124"/>
      <c r="K44" s="114" t="str">
        <f t="shared" si="4"/>
        <v>I.6</v>
      </c>
      <c r="L44" s="32">
        <f t="shared" si="4"/>
        <v>0</v>
      </c>
      <c r="M44" s="33">
        <f t="shared" si="5"/>
        <v>0</v>
      </c>
      <c r="N44" s="34">
        <f t="shared" si="5"/>
        <v>0</v>
      </c>
      <c r="O44" s="35">
        <f t="shared" si="2"/>
        <v>0</v>
      </c>
      <c r="P44" s="35">
        <f t="shared" si="6"/>
        <v>0</v>
      </c>
      <c r="Q44" s="36">
        <f t="shared" si="3"/>
        <v>0</v>
      </c>
      <c r="R44" s="37">
        <f t="shared" si="7"/>
        <v>0</v>
      </c>
    </row>
    <row r="45" spans="1:18" ht="17.399999999999999" customHeight="1">
      <c r="A45" s="138" t="s">
        <v>49</v>
      </c>
      <c r="B45" s="139"/>
      <c r="C45" s="145"/>
      <c r="D45" s="146"/>
      <c r="E45" s="147"/>
      <c r="F45" s="143">
        <f t="shared" si="1"/>
        <v>0</v>
      </c>
      <c r="G45" s="144"/>
      <c r="H45" s="139"/>
      <c r="J45" s="124"/>
      <c r="K45" s="114" t="str">
        <f t="shared" si="4"/>
        <v>I.7</v>
      </c>
      <c r="L45" s="32">
        <f t="shared" si="4"/>
        <v>0</v>
      </c>
      <c r="M45" s="33">
        <f t="shared" si="5"/>
        <v>0</v>
      </c>
      <c r="N45" s="34">
        <f t="shared" si="5"/>
        <v>0</v>
      </c>
      <c r="O45" s="35">
        <f t="shared" si="2"/>
        <v>0</v>
      </c>
      <c r="P45" s="35">
        <f t="shared" si="6"/>
        <v>0</v>
      </c>
      <c r="Q45" s="36">
        <f t="shared" si="3"/>
        <v>0</v>
      </c>
      <c r="R45" s="37">
        <f t="shared" si="7"/>
        <v>0</v>
      </c>
    </row>
    <row r="46" spans="1:18" ht="17.399999999999999" customHeight="1">
      <c r="A46" s="148"/>
      <c r="B46" s="295" t="s">
        <v>50</v>
      </c>
      <c r="C46" s="296"/>
      <c r="D46" s="296"/>
      <c r="E46" s="297"/>
      <c r="F46" s="149">
        <f ca="1">+SUM(F39:OFFSET(F46,-1,))</f>
        <v>0</v>
      </c>
      <c r="G46" s="149">
        <f ca="1">+SUM(G39:OFFSET(G46,-1,))</f>
        <v>0</v>
      </c>
      <c r="H46" s="150"/>
      <c r="J46" s="124"/>
      <c r="K46" s="115"/>
      <c r="L46" s="298" t="s">
        <v>50</v>
      </c>
      <c r="M46" s="299"/>
      <c r="N46" s="299"/>
      <c r="O46" s="300"/>
      <c r="P46" s="42">
        <f ca="1">+SUM(P39:OFFSET(P46,-1,))</f>
        <v>0</v>
      </c>
      <c r="Q46" s="43">
        <f ca="1">+SUM(Q39:OFFSET(Q46,-1,))</f>
        <v>0</v>
      </c>
      <c r="R46" s="41"/>
    </row>
    <row r="47" spans="1:18" s="1" customFormat="1" ht="30.6" customHeight="1">
      <c r="A47" s="151" t="s">
        <v>51</v>
      </c>
      <c r="B47" s="269" t="s">
        <v>52</v>
      </c>
      <c r="C47" s="270"/>
      <c r="D47" s="270"/>
      <c r="E47" s="270"/>
      <c r="F47" s="270"/>
      <c r="G47" s="270"/>
      <c r="H47" s="271"/>
      <c r="J47" s="123"/>
      <c r="K47" s="113" t="s">
        <v>51</v>
      </c>
      <c r="L47" s="272" t="s">
        <v>52</v>
      </c>
      <c r="M47" s="273"/>
      <c r="N47" s="273"/>
      <c r="O47" s="273"/>
      <c r="P47" s="273"/>
      <c r="Q47" s="273"/>
      <c r="R47" s="274"/>
    </row>
    <row r="48" spans="1:18" s="1" customFormat="1" ht="28.2" customHeight="1">
      <c r="A48" s="152" t="s">
        <v>53</v>
      </c>
      <c r="B48" s="153" t="s">
        <v>54</v>
      </c>
      <c r="C48" s="154">
        <v>4</v>
      </c>
      <c r="D48" s="155">
        <v>6</v>
      </c>
      <c r="E48" s="156">
        <v>35000</v>
      </c>
      <c r="F48" s="157">
        <f t="shared" ref="F48:F77" si="8">+C48*D48*E48</f>
        <v>840000</v>
      </c>
      <c r="G48" s="158">
        <v>25000</v>
      </c>
      <c r="H48" s="159" t="s">
        <v>55</v>
      </c>
      <c r="I48" s="3"/>
      <c r="J48" s="124"/>
      <c r="K48" s="116" t="str">
        <f>A48</f>
        <v>Exemple</v>
      </c>
      <c r="L48" s="126" t="str">
        <f>+B48</f>
        <v>Exemple: Hébergement</v>
      </c>
      <c r="M48" s="52">
        <f>C48</f>
        <v>4</v>
      </c>
      <c r="N48" s="53">
        <f>D48</f>
        <v>6</v>
      </c>
      <c r="O48" s="54">
        <f t="shared" ref="O48:O77" si="9">+E48/tauxBIF</f>
        <v>16.332919021620818</v>
      </c>
      <c r="P48" s="55">
        <f t="shared" ref="P48:P49" si="10">+M48*N48*O48</f>
        <v>391.99005651889962</v>
      </c>
      <c r="Q48" s="56">
        <f t="shared" ref="Q48:Q77" si="11">G48/tauxBIF</f>
        <v>11.666370729729154</v>
      </c>
      <c r="R48" s="37" t="str">
        <f>+H48</f>
        <v>4 jours pour 6 personnes à 35000BIF la nuit</v>
      </c>
    </row>
    <row r="49" spans="1:18" ht="18.600000000000001" customHeight="1">
      <c r="A49" s="138" t="s">
        <v>56</v>
      </c>
      <c r="B49" s="160" t="s">
        <v>57</v>
      </c>
      <c r="C49" s="140"/>
      <c r="D49" s="141"/>
      <c r="E49" s="161"/>
      <c r="F49" s="143">
        <f t="shared" si="8"/>
        <v>0</v>
      </c>
      <c r="G49" s="144"/>
      <c r="H49" s="162"/>
      <c r="J49" s="124"/>
      <c r="K49" s="114" t="str">
        <f>+A49</f>
        <v>II.1</v>
      </c>
      <c r="L49" s="32" t="str">
        <f t="shared" ref="L49:L77" si="12">+B49</f>
        <v>Honoraires</v>
      </c>
      <c r="M49" s="33">
        <f>C49</f>
        <v>0</v>
      </c>
      <c r="N49" s="34">
        <f>D49</f>
        <v>0</v>
      </c>
      <c r="O49" s="57">
        <f t="shared" si="9"/>
        <v>0</v>
      </c>
      <c r="P49" s="35">
        <f t="shared" si="10"/>
        <v>0</v>
      </c>
      <c r="Q49" s="36">
        <f t="shared" si="11"/>
        <v>0</v>
      </c>
      <c r="R49" s="37">
        <f t="shared" ref="R49:R77" si="13">+H49</f>
        <v>0</v>
      </c>
    </row>
    <row r="50" spans="1:18" ht="18.600000000000001" customHeight="1">
      <c r="A50" s="138" t="s">
        <v>58</v>
      </c>
      <c r="B50" s="160" t="s">
        <v>59</v>
      </c>
      <c r="C50" s="140"/>
      <c r="D50" s="141"/>
      <c r="E50" s="161"/>
      <c r="F50" s="143">
        <f t="shared" si="8"/>
        <v>0</v>
      </c>
      <c r="G50" s="144"/>
      <c r="H50" s="162"/>
      <c r="J50" s="124"/>
      <c r="K50" s="114" t="str">
        <f t="shared" ref="K50:K77" si="14">+A50</f>
        <v>II.2</v>
      </c>
      <c r="L50" s="32" t="str">
        <f t="shared" si="12"/>
        <v>Perdiems opérateurs</v>
      </c>
      <c r="M50" s="33">
        <f t="shared" ref="M50:N73" si="15">C50</f>
        <v>0</v>
      </c>
      <c r="N50" s="34">
        <f t="shared" si="15"/>
        <v>0</v>
      </c>
      <c r="O50" s="57">
        <f t="shared" si="9"/>
        <v>0</v>
      </c>
      <c r="P50" s="35">
        <f t="shared" ref="P50:P77" si="16">+M50*N50*O50</f>
        <v>0</v>
      </c>
      <c r="Q50" s="36">
        <f t="shared" si="11"/>
        <v>0</v>
      </c>
      <c r="R50" s="37">
        <f t="shared" si="13"/>
        <v>0</v>
      </c>
    </row>
    <row r="51" spans="1:18" ht="18.600000000000001" customHeight="1">
      <c r="A51" s="138" t="s">
        <v>60</v>
      </c>
      <c r="B51" s="160" t="s">
        <v>61</v>
      </c>
      <c r="C51" s="140"/>
      <c r="D51" s="141"/>
      <c r="E51" s="161"/>
      <c r="F51" s="143">
        <f t="shared" si="8"/>
        <v>0</v>
      </c>
      <c r="G51" s="144"/>
      <c r="H51" s="162"/>
      <c r="J51" s="124"/>
      <c r="K51" s="114" t="str">
        <f t="shared" si="14"/>
        <v>II.3</v>
      </c>
      <c r="L51" s="32" t="str">
        <f t="shared" si="12"/>
        <v>Frais techniques</v>
      </c>
      <c r="M51" s="33">
        <f t="shared" si="15"/>
        <v>0</v>
      </c>
      <c r="N51" s="34">
        <f t="shared" si="15"/>
        <v>0</v>
      </c>
      <c r="O51" s="57">
        <f t="shared" si="9"/>
        <v>0</v>
      </c>
      <c r="P51" s="35">
        <f t="shared" si="16"/>
        <v>0</v>
      </c>
      <c r="Q51" s="36">
        <f t="shared" si="11"/>
        <v>0</v>
      </c>
      <c r="R51" s="37">
        <f t="shared" si="13"/>
        <v>0</v>
      </c>
    </row>
    <row r="52" spans="1:18" ht="18.600000000000001" customHeight="1">
      <c r="A52" s="138" t="s">
        <v>62</v>
      </c>
      <c r="B52" s="160" t="s">
        <v>63</v>
      </c>
      <c r="C52" s="140"/>
      <c r="D52" s="141"/>
      <c r="E52" s="161"/>
      <c r="F52" s="143">
        <f t="shared" si="8"/>
        <v>0</v>
      </c>
      <c r="G52" s="144"/>
      <c r="H52" s="162"/>
      <c r="J52" s="124"/>
      <c r="K52" s="114" t="str">
        <f t="shared" si="14"/>
        <v>II.4</v>
      </c>
      <c r="L52" s="32" t="str">
        <f t="shared" si="12"/>
        <v>Transports</v>
      </c>
      <c r="M52" s="33">
        <f t="shared" si="15"/>
        <v>0</v>
      </c>
      <c r="N52" s="34">
        <f t="shared" si="15"/>
        <v>0</v>
      </c>
      <c r="O52" s="57">
        <f t="shared" si="9"/>
        <v>0</v>
      </c>
      <c r="P52" s="35">
        <f t="shared" si="16"/>
        <v>0</v>
      </c>
      <c r="Q52" s="36">
        <f t="shared" si="11"/>
        <v>0</v>
      </c>
      <c r="R52" s="37">
        <f t="shared" si="13"/>
        <v>0</v>
      </c>
    </row>
    <row r="53" spans="1:18" ht="18.600000000000001" customHeight="1">
      <c r="A53" s="138" t="s">
        <v>64</v>
      </c>
      <c r="B53" s="163" t="s">
        <v>65</v>
      </c>
      <c r="C53" s="140"/>
      <c r="D53" s="141"/>
      <c r="E53" s="161"/>
      <c r="F53" s="143">
        <f t="shared" si="8"/>
        <v>0</v>
      </c>
      <c r="G53" s="144"/>
      <c r="H53" s="162"/>
      <c r="J53" s="124"/>
      <c r="K53" s="114" t="str">
        <f t="shared" si="14"/>
        <v>II.5</v>
      </c>
      <c r="L53" s="32" t="str">
        <f t="shared" si="12"/>
        <v>Restauration</v>
      </c>
      <c r="M53" s="33">
        <f t="shared" si="15"/>
        <v>0</v>
      </c>
      <c r="N53" s="34">
        <f t="shared" si="15"/>
        <v>0</v>
      </c>
      <c r="O53" s="57">
        <f t="shared" si="9"/>
        <v>0</v>
      </c>
      <c r="P53" s="35">
        <f t="shared" si="16"/>
        <v>0</v>
      </c>
      <c r="Q53" s="36">
        <f t="shared" si="11"/>
        <v>0</v>
      </c>
      <c r="R53" s="37">
        <f t="shared" si="13"/>
        <v>0</v>
      </c>
    </row>
    <row r="54" spans="1:18" ht="18.600000000000001" customHeight="1">
      <c r="A54" s="138" t="s">
        <v>66</v>
      </c>
      <c r="B54" s="163" t="s">
        <v>67</v>
      </c>
      <c r="C54" s="140"/>
      <c r="D54" s="141"/>
      <c r="E54" s="161"/>
      <c r="F54" s="143">
        <f t="shared" si="8"/>
        <v>0</v>
      </c>
      <c r="G54" s="144"/>
      <c r="H54" s="162"/>
      <c r="J54" s="124"/>
      <c r="K54" s="114" t="str">
        <f t="shared" si="14"/>
        <v>II.6</v>
      </c>
      <c r="L54" s="32" t="str">
        <f t="shared" si="12"/>
        <v>Hébergement</v>
      </c>
      <c r="M54" s="33">
        <f t="shared" si="15"/>
        <v>0</v>
      </c>
      <c r="N54" s="34">
        <f t="shared" si="15"/>
        <v>0</v>
      </c>
      <c r="O54" s="57">
        <f t="shared" si="9"/>
        <v>0</v>
      </c>
      <c r="P54" s="35">
        <f t="shared" si="16"/>
        <v>0</v>
      </c>
      <c r="Q54" s="36">
        <f t="shared" si="11"/>
        <v>0</v>
      </c>
      <c r="R54" s="37">
        <f t="shared" si="13"/>
        <v>0</v>
      </c>
    </row>
    <row r="55" spans="1:18" ht="31.2">
      <c r="A55" s="138" t="s">
        <v>68</v>
      </c>
      <c r="B55" s="163" t="s">
        <v>69</v>
      </c>
      <c r="C55" s="140"/>
      <c r="D55" s="141"/>
      <c r="E55" s="161"/>
      <c r="F55" s="143">
        <f t="shared" si="8"/>
        <v>0</v>
      </c>
      <c r="G55" s="144"/>
      <c r="H55" s="162"/>
      <c r="J55" s="124"/>
      <c r="K55" s="114" t="str">
        <f t="shared" si="14"/>
        <v>II.7</v>
      </c>
      <c r="L55" s="32" t="str">
        <f t="shared" si="12"/>
        <v>Promotion, Visibilité, graphisme (à détailler)</v>
      </c>
      <c r="M55" s="33">
        <f t="shared" si="15"/>
        <v>0</v>
      </c>
      <c r="N55" s="34">
        <f t="shared" si="15"/>
        <v>0</v>
      </c>
      <c r="O55" s="57">
        <f t="shared" si="9"/>
        <v>0</v>
      </c>
      <c r="P55" s="35">
        <f t="shared" si="16"/>
        <v>0</v>
      </c>
      <c r="Q55" s="36">
        <f t="shared" si="11"/>
        <v>0</v>
      </c>
      <c r="R55" s="37">
        <f t="shared" si="13"/>
        <v>0</v>
      </c>
    </row>
    <row r="56" spans="1:18" ht="18.600000000000001" customHeight="1">
      <c r="A56" s="138" t="s">
        <v>70</v>
      </c>
      <c r="B56" s="139"/>
      <c r="C56" s="145"/>
      <c r="D56" s="146"/>
      <c r="E56" s="147"/>
      <c r="F56" s="143">
        <f t="shared" si="8"/>
        <v>0</v>
      </c>
      <c r="G56" s="144"/>
      <c r="H56" s="139"/>
      <c r="J56" s="124"/>
      <c r="K56" s="114" t="str">
        <f t="shared" si="14"/>
        <v>II.8</v>
      </c>
      <c r="L56" s="32">
        <f t="shared" si="12"/>
        <v>0</v>
      </c>
      <c r="M56" s="33">
        <f t="shared" si="15"/>
        <v>0</v>
      </c>
      <c r="N56" s="34">
        <f t="shared" si="15"/>
        <v>0</v>
      </c>
      <c r="O56" s="57">
        <f t="shared" si="9"/>
        <v>0</v>
      </c>
      <c r="P56" s="35">
        <f t="shared" si="16"/>
        <v>0</v>
      </c>
      <c r="Q56" s="36">
        <f t="shared" si="11"/>
        <v>0</v>
      </c>
      <c r="R56" s="37">
        <f t="shared" si="13"/>
        <v>0</v>
      </c>
    </row>
    <row r="57" spans="1:18" ht="18.600000000000001" customHeight="1">
      <c r="A57" s="138" t="s">
        <v>72</v>
      </c>
      <c r="B57" s="164"/>
      <c r="C57" s="140"/>
      <c r="D57" s="141"/>
      <c r="E57" s="161"/>
      <c r="F57" s="143">
        <f t="shared" si="8"/>
        <v>0</v>
      </c>
      <c r="G57" s="144"/>
      <c r="H57" s="162"/>
      <c r="J57" s="124"/>
      <c r="K57" s="114" t="str">
        <f t="shared" si="14"/>
        <v>II.10</v>
      </c>
      <c r="L57" s="32">
        <f t="shared" si="12"/>
        <v>0</v>
      </c>
      <c r="M57" s="33">
        <f t="shared" si="15"/>
        <v>0</v>
      </c>
      <c r="N57" s="34">
        <f t="shared" si="15"/>
        <v>0</v>
      </c>
      <c r="O57" s="57">
        <f t="shared" si="9"/>
        <v>0</v>
      </c>
      <c r="P57" s="35">
        <f t="shared" si="16"/>
        <v>0</v>
      </c>
      <c r="Q57" s="36">
        <f t="shared" si="11"/>
        <v>0</v>
      </c>
      <c r="R57" s="37">
        <f t="shared" si="13"/>
        <v>0</v>
      </c>
    </row>
    <row r="58" spans="1:18" ht="18.600000000000001" customHeight="1">
      <c r="A58" s="138" t="s">
        <v>73</v>
      </c>
      <c r="B58" s="164"/>
      <c r="C58" s="140"/>
      <c r="D58" s="141"/>
      <c r="E58" s="161"/>
      <c r="F58" s="143">
        <f t="shared" si="8"/>
        <v>0</v>
      </c>
      <c r="G58" s="144"/>
      <c r="H58" s="162"/>
      <c r="J58" s="124"/>
      <c r="K58" s="114" t="str">
        <f t="shared" si="14"/>
        <v>II.11</v>
      </c>
      <c r="L58" s="32">
        <f t="shared" si="12"/>
        <v>0</v>
      </c>
      <c r="M58" s="33">
        <f t="shared" si="15"/>
        <v>0</v>
      </c>
      <c r="N58" s="34">
        <f t="shared" si="15"/>
        <v>0</v>
      </c>
      <c r="O58" s="57">
        <f t="shared" si="9"/>
        <v>0</v>
      </c>
      <c r="P58" s="35">
        <f t="shared" si="16"/>
        <v>0</v>
      </c>
      <c r="Q58" s="36">
        <f t="shared" si="11"/>
        <v>0</v>
      </c>
      <c r="R58" s="37">
        <f t="shared" si="13"/>
        <v>0</v>
      </c>
    </row>
    <row r="59" spans="1:18" ht="18.600000000000001" customHeight="1">
      <c r="A59" s="138" t="s">
        <v>74</v>
      </c>
      <c r="B59" s="164"/>
      <c r="C59" s="140"/>
      <c r="D59" s="141"/>
      <c r="E59" s="161"/>
      <c r="F59" s="143">
        <f t="shared" si="8"/>
        <v>0</v>
      </c>
      <c r="G59" s="144"/>
      <c r="H59" s="162"/>
      <c r="J59" s="124"/>
      <c r="K59" s="114" t="str">
        <f t="shared" si="14"/>
        <v>II.12</v>
      </c>
      <c r="L59" s="32">
        <f t="shared" si="12"/>
        <v>0</v>
      </c>
      <c r="M59" s="33">
        <f t="shared" si="15"/>
        <v>0</v>
      </c>
      <c r="N59" s="34">
        <f t="shared" si="15"/>
        <v>0</v>
      </c>
      <c r="O59" s="57">
        <f t="shared" si="9"/>
        <v>0</v>
      </c>
      <c r="P59" s="35">
        <f t="shared" si="16"/>
        <v>0</v>
      </c>
      <c r="Q59" s="36">
        <f t="shared" si="11"/>
        <v>0</v>
      </c>
      <c r="R59" s="37">
        <f t="shared" si="13"/>
        <v>0</v>
      </c>
    </row>
    <row r="60" spans="1:18" ht="18.600000000000001" customHeight="1">
      <c r="A60" s="138" t="s">
        <v>75</v>
      </c>
      <c r="B60" s="164"/>
      <c r="C60" s="140"/>
      <c r="D60" s="141"/>
      <c r="E60" s="161"/>
      <c r="F60" s="143">
        <f t="shared" si="8"/>
        <v>0</v>
      </c>
      <c r="G60" s="144"/>
      <c r="H60" s="162"/>
      <c r="J60" s="124"/>
      <c r="K60" s="114" t="str">
        <f t="shared" si="14"/>
        <v>II.13</v>
      </c>
      <c r="L60" s="32">
        <f t="shared" si="12"/>
        <v>0</v>
      </c>
      <c r="M60" s="33">
        <f t="shared" si="15"/>
        <v>0</v>
      </c>
      <c r="N60" s="34">
        <f t="shared" si="15"/>
        <v>0</v>
      </c>
      <c r="O60" s="57">
        <f t="shared" si="9"/>
        <v>0</v>
      </c>
      <c r="P60" s="35">
        <f t="shared" si="16"/>
        <v>0</v>
      </c>
      <c r="Q60" s="36">
        <f t="shared" si="11"/>
        <v>0</v>
      </c>
      <c r="R60" s="37">
        <f t="shared" si="13"/>
        <v>0</v>
      </c>
    </row>
    <row r="61" spans="1:18" ht="18.600000000000001" customHeight="1">
      <c r="A61" s="138" t="s">
        <v>76</v>
      </c>
      <c r="B61" s="164"/>
      <c r="C61" s="140"/>
      <c r="D61" s="141"/>
      <c r="E61" s="161"/>
      <c r="F61" s="143">
        <f t="shared" si="8"/>
        <v>0</v>
      </c>
      <c r="G61" s="144"/>
      <c r="H61" s="162"/>
      <c r="J61" s="124"/>
      <c r="K61" s="114" t="str">
        <f t="shared" si="14"/>
        <v>II.14</v>
      </c>
      <c r="L61" s="32">
        <f t="shared" si="12"/>
        <v>0</v>
      </c>
      <c r="M61" s="33">
        <f t="shared" si="15"/>
        <v>0</v>
      </c>
      <c r="N61" s="34">
        <f t="shared" si="15"/>
        <v>0</v>
      </c>
      <c r="O61" s="57">
        <f t="shared" si="9"/>
        <v>0</v>
      </c>
      <c r="P61" s="35">
        <f t="shared" si="16"/>
        <v>0</v>
      </c>
      <c r="Q61" s="36">
        <f t="shared" si="11"/>
        <v>0</v>
      </c>
      <c r="R61" s="37">
        <f t="shared" si="13"/>
        <v>0</v>
      </c>
    </row>
    <row r="62" spans="1:18" ht="18.600000000000001" customHeight="1">
      <c r="A62" s="138" t="s">
        <v>77</v>
      </c>
      <c r="B62" s="164"/>
      <c r="C62" s="140"/>
      <c r="D62" s="141"/>
      <c r="E62" s="161"/>
      <c r="F62" s="143">
        <f t="shared" si="8"/>
        <v>0</v>
      </c>
      <c r="G62" s="144"/>
      <c r="H62" s="162"/>
      <c r="J62" s="124"/>
      <c r="K62" s="114" t="str">
        <f t="shared" si="14"/>
        <v>II.15</v>
      </c>
      <c r="L62" s="32">
        <f t="shared" si="12"/>
        <v>0</v>
      </c>
      <c r="M62" s="33">
        <f>C62</f>
        <v>0</v>
      </c>
      <c r="N62" s="34">
        <f t="shared" si="15"/>
        <v>0</v>
      </c>
      <c r="O62" s="57">
        <f t="shared" si="9"/>
        <v>0</v>
      </c>
      <c r="P62" s="35">
        <f t="shared" si="16"/>
        <v>0</v>
      </c>
      <c r="Q62" s="36">
        <f t="shared" si="11"/>
        <v>0</v>
      </c>
      <c r="R62" s="37">
        <f t="shared" si="13"/>
        <v>0</v>
      </c>
    </row>
    <row r="63" spans="1:18" ht="18.600000000000001" customHeight="1">
      <c r="A63" s="138" t="s">
        <v>78</v>
      </c>
      <c r="B63" s="164"/>
      <c r="C63" s="140"/>
      <c r="D63" s="141"/>
      <c r="E63" s="161"/>
      <c r="F63" s="143">
        <f t="shared" si="8"/>
        <v>0</v>
      </c>
      <c r="G63" s="144"/>
      <c r="H63" s="162"/>
      <c r="J63" s="124"/>
      <c r="K63" s="114" t="str">
        <f t="shared" si="14"/>
        <v>II.16</v>
      </c>
      <c r="L63" s="32">
        <f t="shared" si="12"/>
        <v>0</v>
      </c>
      <c r="M63" s="33">
        <f t="shared" si="15"/>
        <v>0</v>
      </c>
      <c r="N63" s="34">
        <f t="shared" si="15"/>
        <v>0</v>
      </c>
      <c r="O63" s="57">
        <f t="shared" si="9"/>
        <v>0</v>
      </c>
      <c r="P63" s="35">
        <f t="shared" si="16"/>
        <v>0</v>
      </c>
      <c r="Q63" s="36">
        <f t="shared" si="11"/>
        <v>0</v>
      </c>
      <c r="R63" s="37">
        <f t="shared" si="13"/>
        <v>0</v>
      </c>
    </row>
    <row r="64" spans="1:18" ht="18.600000000000001" customHeight="1">
      <c r="A64" s="138" t="s">
        <v>79</v>
      </c>
      <c r="B64" s="164"/>
      <c r="C64" s="140"/>
      <c r="D64" s="141"/>
      <c r="E64" s="161"/>
      <c r="F64" s="143">
        <f t="shared" si="8"/>
        <v>0</v>
      </c>
      <c r="G64" s="144"/>
      <c r="H64" s="162"/>
      <c r="J64" s="124"/>
      <c r="K64" s="114" t="str">
        <f t="shared" si="14"/>
        <v>II.17</v>
      </c>
      <c r="L64" s="32">
        <f t="shared" si="12"/>
        <v>0</v>
      </c>
      <c r="M64" s="33">
        <f t="shared" si="15"/>
        <v>0</v>
      </c>
      <c r="N64" s="34">
        <f t="shared" si="15"/>
        <v>0</v>
      </c>
      <c r="O64" s="57">
        <f t="shared" si="9"/>
        <v>0</v>
      </c>
      <c r="P64" s="35">
        <f t="shared" si="16"/>
        <v>0</v>
      </c>
      <c r="Q64" s="36">
        <f t="shared" si="11"/>
        <v>0</v>
      </c>
      <c r="R64" s="37">
        <f t="shared" si="13"/>
        <v>0</v>
      </c>
    </row>
    <row r="65" spans="1:18" ht="18.600000000000001" customHeight="1">
      <c r="A65" s="138" t="s">
        <v>80</v>
      </c>
      <c r="B65" s="164"/>
      <c r="C65" s="140"/>
      <c r="D65" s="141"/>
      <c r="E65" s="161"/>
      <c r="F65" s="143">
        <f t="shared" si="8"/>
        <v>0</v>
      </c>
      <c r="G65" s="144"/>
      <c r="H65" s="162"/>
      <c r="J65" s="124"/>
      <c r="K65" s="114" t="str">
        <f t="shared" si="14"/>
        <v>II.18</v>
      </c>
      <c r="L65" s="32">
        <f t="shared" si="12"/>
        <v>0</v>
      </c>
      <c r="M65" s="33">
        <f t="shared" si="15"/>
        <v>0</v>
      </c>
      <c r="N65" s="34">
        <f t="shared" si="15"/>
        <v>0</v>
      </c>
      <c r="O65" s="57">
        <f t="shared" si="9"/>
        <v>0</v>
      </c>
      <c r="P65" s="35">
        <f t="shared" si="16"/>
        <v>0</v>
      </c>
      <c r="Q65" s="36">
        <f t="shared" si="11"/>
        <v>0</v>
      </c>
      <c r="R65" s="37">
        <f t="shared" si="13"/>
        <v>0</v>
      </c>
    </row>
    <row r="66" spans="1:18" ht="18.600000000000001" customHeight="1">
      <c r="A66" s="138" t="s">
        <v>81</v>
      </c>
      <c r="B66" s="164"/>
      <c r="C66" s="140"/>
      <c r="D66" s="141"/>
      <c r="E66" s="161"/>
      <c r="F66" s="143">
        <f t="shared" si="8"/>
        <v>0</v>
      </c>
      <c r="G66" s="144"/>
      <c r="H66" s="162"/>
      <c r="J66" s="124"/>
      <c r="K66" s="114" t="str">
        <f t="shared" si="14"/>
        <v>II.19</v>
      </c>
      <c r="L66" s="32">
        <f t="shared" si="12"/>
        <v>0</v>
      </c>
      <c r="M66" s="33">
        <f t="shared" si="15"/>
        <v>0</v>
      </c>
      <c r="N66" s="34">
        <f t="shared" si="15"/>
        <v>0</v>
      </c>
      <c r="O66" s="57">
        <f t="shared" si="9"/>
        <v>0</v>
      </c>
      <c r="P66" s="35">
        <f t="shared" si="16"/>
        <v>0</v>
      </c>
      <c r="Q66" s="36">
        <f t="shared" si="11"/>
        <v>0</v>
      </c>
      <c r="R66" s="37">
        <f t="shared" si="13"/>
        <v>0</v>
      </c>
    </row>
    <row r="67" spans="1:18" ht="18.600000000000001" customHeight="1">
      <c r="A67" s="138" t="s">
        <v>82</v>
      </c>
      <c r="B67" s="164"/>
      <c r="C67" s="140"/>
      <c r="D67" s="141"/>
      <c r="E67" s="161"/>
      <c r="F67" s="143">
        <f t="shared" si="8"/>
        <v>0</v>
      </c>
      <c r="G67" s="144"/>
      <c r="H67" s="162"/>
      <c r="J67" s="124"/>
      <c r="K67" s="114" t="str">
        <f t="shared" si="14"/>
        <v>II.20</v>
      </c>
      <c r="L67" s="32">
        <f t="shared" si="12"/>
        <v>0</v>
      </c>
      <c r="M67" s="33">
        <f t="shared" si="15"/>
        <v>0</v>
      </c>
      <c r="N67" s="34">
        <f t="shared" si="15"/>
        <v>0</v>
      </c>
      <c r="O67" s="57">
        <f t="shared" si="9"/>
        <v>0</v>
      </c>
      <c r="P67" s="35">
        <f t="shared" si="16"/>
        <v>0</v>
      </c>
      <c r="Q67" s="36">
        <f t="shared" si="11"/>
        <v>0</v>
      </c>
      <c r="R67" s="37">
        <f t="shared" si="13"/>
        <v>0</v>
      </c>
    </row>
    <row r="68" spans="1:18" ht="18.600000000000001" customHeight="1">
      <c r="A68" s="138" t="s">
        <v>83</v>
      </c>
      <c r="B68" s="164"/>
      <c r="C68" s="140"/>
      <c r="D68" s="141"/>
      <c r="E68" s="161"/>
      <c r="F68" s="143">
        <f t="shared" si="8"/>
        <v>0</v>
      </c>
      <c r="G68" s="144"/>
      <c r="H68" s="162"/>
      <c r="J68" s="124"/>
      <c r="K68" s="114" t="str">
        <f t="shared" si="14"/>
        <v>II.21</v>
      </c>
      <c r="L68" s="32">
        <f t="shared" si="12"/>
        <v>0</v>
      </c>
      <c r="M68" s="33">
        <f t="shared" si="15"/>
        <v>0</v>
      </c>
      <c r="N68" s="34">
        <f t="shared" si="15"/>
        <v>0</v>
      </c>
      <c r="O68" s="57">
        <f t="shared" si="9"/>
        <v>0</v>
      </c>
      <c r="P68" s="35">
        <f t="shared" si="16"/>
        <v>0</v>
      </c>
      <c r="Q68" s="36">
        <f t="shared" si="11"/>
        <v>0</v>
      </c>
      <c r="R68" s="37">
        <f t="shared" si="13"/>
        <v>0</v>
      </c>
    </row>
    <row r="69" spans="1:18" ht="18.600000000000001" customHeight="1">
      <c r="A69" s="138" t="s">
        <v>84</v>
      </c>
      <c r="B69" s="164"/>
      <c r="C69" s="140"/>
      <c r="D69" s="141"/>
      <c r="E69" s="161"/>
      <c r="F69" s="143">
        <f t="shared" si="8"/>
        <v>0</v>
      </c>
      <c r="G69" s="144"/>
      <c r="H69" s="162"/>
      <c r="J69" s="124"/>
      <c r="K69" s="114" t="str">
        <f t="shared" si="14"/>
        <v>II.22</v>
      </c>
      <c r="L69" s="32">
        <f t="shared" si="12"/>
        <v>0</v>
      </c>
      <c r="M69" s="33">
        <f t="shared" si="15"/>
        <v>0</v>
      </c>
      <c r="N69" s="34">
        <f t="shared" si="15"/>
        <v>0</v>
      </c>
      <c r="O69" s="57">
        <f t="shared" si="9"/>
        <v>0</v>
      </c>
      <c r="P69" s="35">
        <f t="shared" si="16"/>
        <v>0</v>
      </c>
      <c r="Q69" s="36">
        <f t="shared" si="11"/>
        <v>0</v>
      </c>
      <c r="R69" s="37">
        <f t="shared" si="13"/>
        <v>0</v>
      </c>
    </row>
    <row r="70" spans="1:18" ht="18.600000000000001" customHeight="1">
      <c r="A70" s="138" t="s">
        <v>85</v>
      </c>
      <c r="B70" s="164"/>
      <c r="C70" s="140"/>
      <c r="D70" s="141"/>
      <c r="E70" s="161"/>
      <c r="F70" s="143">
        <f t="shared" si="8"/>
        <v>0</v>
      </c>
      <c r="G70" s="144"/>
      <c r="H70" s="162"/>
      <c r="J70" s="124"/>
      <c r="K70" s="114" t="str">
        <f t="shared" si="14"/>
        <v>II.23</v>
      </c>
      <c r="L70" s="32">
        <f t="shared" si="12"/>
        <v>0</v>
      </c>
      <c r="M70" s="33">
        <f t="shared" si="15"/>
        <v>0</v>
      </c>
      <c r="N70" s="34">
        <f t="shared" si="15"/>
        <v>0</v>
      </c>
      <c r="O70" s="57">
        <f t="shared" si="9"/>
        <v>0</v>
      </c>
      <c r="P70" s="35">
        <f t="shared" si="16"/>
        <v>0</v>
      </c>
      <c r="Q70" s="36">
        <f t="shared" si="11"/>
        <v>0</v>
      </c>
      <c r="R70" s="37">
        <f t="shared" si="13"/>
        <v>0</v>
      </c>
    </row>
    <row r="71" spans="1:18" ht="18.600000000000001" customHeight="1">
      <c r="A71" s="138" t="s">
        <v>86</v>
      </c>
      <c r="B71" s="164"/>
      <c r="C71" s="140"/>
      <c r="D71" s="141"/>
      <c r="E71" s="161"/>
      <c r="F71" s="143">
        <f t="shared" si="8"/>
        <v>0</v>
      </c>
      <c r="G71" s="144"/>
      <c r="H71" s="162"/>
      <c r="J71" s="124"/>
      <c r="K71" s="114" t="str">
        <f t="shared" si="14"/>
        <v>II.24</v>
      </c>
      <c r="L71" s="32">
        <f t="shared" si="12"/>
        <v>0</v>
      </c>
      <c r="M71" s="33">
        <f t="shared" si="15"/>
        <v>0</v>
      </c>
      <c r="N71" s="34">
        <f t="shared" si="15"/>
        <v>0</v>
      </c>
      <c r="O71" s="57">
        <f t="shared" si="9"/>
        <v>0</v>
      </c>
      <c r="P71" s="35">
        <f t="shared" si="16"/>
        <v>0</v>
      </c>
      <c r="Q71" s="36">
        <f t="shared" si="11"/>
        <v>0</v>
      </c>
      <c r="R71" s="37">
        <f t="shared" si="13"/>
        <v>0</v>
      </c>
    </row>
    <row r="72" spans="1:18" ht="18.600000000000001" customHeight="1">
      <c r="A72" s="138" t="s">
        <v>87</v>
      </c>
      <c r="B72" s="164"/>
      <c r="C72" s="140"/>
      <c r="D72" s="141"/>
      <c r="E72" s="161"/>
      <c r="F72" s="143">
        <f t="shared" si="8"/>
        <v>0</v>
      </c>
      <c r="G72" s="144"/>
      <c r="H72" s="162"/>
      <c r="J72" s="124"/>
      <c r="K72" s="114" t="str">
        <f t="shared" si="14"/>
        <v>II.25</v>
      </c>
      <c r="L72" s="32">
        <f t="shared" si="12"/>
        <v>0</v>
      </c>
      <c r="M72" s="33">
        <f t="shared" si="15"/>
        <v>0</v>
      </c>
      <c r="N72" s="34">
        <f t="shared" si="15"/>
        <v>0</v>
      </c>
      <c r="O72" s="57">
        <f t="shared" si="9"/>
        <v>0</v>
      </c>
      <c r="P72" s="35">
        <f t="shared" si="16"/>
        <v>0</v>
      </c>
      <c r="Q72" s="36">
        <f t="shared" si="11"/>
        <v>0</v>
      </c>
      <c r="R72" s="37">
        <f t="shared" si="13"/>
        <v>0</v>
      </c>
    </row>
    <row r="73" spans="1:18" ht="18.600000000000001" customHeight="1">
      <c r="A73" s="138" t="s">
        <v>88</v>
      </c>
      <c r="B73" s="164"/>
      <c r="C73" s="140"/>
      <c r="D73" s="141"/>
      <c r="E73" s="161"/>
      <c r="F73" s="143">
        <f t="shared" si="8"/>
        <v>0</v>
      </c>
      <c r="G73" s="144"/>
      <c r="H73" s="162"/>
      <c r="J73" s="124"/>
      <c r="K73" s="114" t="str">
        <f t="shared" si="14"/>
        <v>II.26</v>
      </c>
      <c r="L73" s="32">
        <f t="shared" si="12"/>
        <v>0</v>
      </c>
      <c r="M73" s="33">
        <f t="shared" si="15"/>
        <v>0</v>
      </c>
      <c r="N73" s="34">
        <f t="shared" si="15"/>
        <v>0</v>
      </c>
      <c r="O73" s="57">
        <f t="shared" si="9"/>
        <v>0</v>
      </c>
      <c r="P73" s="35">
        <f t="shared" si="16"/>
        <v>0</v>
      </c>
      <c r="Q73" s="36">
        <f t="shared" si="11"/>
        <v>0</v>
      </c>
      <c r="R73" s="37">
        <f t="shared" si="13"/>
        <v>0</v>
      </c>
    </row>
    <row r="74" spans="1:18" ht="18.600000000000001" customHeight="1">
      <c r="A74" s="138" t="s">
        <v>89</v>
      </c>
      <c r="B74" s="164"/>
      <c r="C74" s="140"/>
      <c r="D74" s="141"/>
      <c r="E74" s="161"/>
      <c r="F74" s="143">
        <f t="shared" si="8"/>
        <v>0</v>
      </c>
      <c r="G74" s="144"/>
      <c r="H74" s="162"/>
      <c r="J74" s="124"/>
      <c r="K74" s="114" t="str">
        <f t="shared" si="14"/>
        <v>II.27</v>
      </c>
      <c r="L74" s="32">
        <f t="shared" si="12"/>
        <v>0</v>
      </c>
      <c r="M74" s="33">
        <f t="shared" ref="M74:N77" si="17">C74</f>
        <v>0</v>
      </c>
      <c r="N74" s="34">
        <f t="shared" si="17"/>
        <v>0</v>
      </c>
      <c r="O74" s="57">
        <f t="shared" si="9"/>
        <v>0</v>
      </c>
      <c r="P74" s="35">
        <f t="shared" si="16"/>
        <v>0</v>
      </c>
      <c r="Q74" s="36">
        <f t="shared" si="11"/>
        <v>0</v>
      </c>
      <c r="R74" s="37">
        <f t="shared" si="13"/>
        <v>0</v>
      </c>
    </row>
    <row r="75" spans="1:18" ht="18.600000000000001" customHeight="1">
      <c r="A75" s="138" t="s">
        <v>90</v>
      </c>
      <c r="B75" s="164"/>
      <c r="C75" s="140"/>
      <c r="D75" s="141"/>
      <c r="E75" s="161"/>
      <c r="F75" s="143">
        <f t="shared" si="8"/>
        <v>0</v>
      </c>
      <c r="G75" s="144"/>
      <c r="H75" s="162"/>
      <c r="J75" s="124"/>
      <c r="K75" s="114" t="str">
        <f t="shared" si="14"/>
        <v>II.28</v>
      </c>
      <c r="L75" s="32">
        <f t="shared" si="12"/>
        <v>0</v>
      </c>
      <c r="M75" s="33">
        <f t="shared" si="17"/>
        <v>0</v>
      </c>
      <c r="N75" s="34">
        <f t="shared" si="17"/>
        <v>0</v>
      </c>
      <c r="O75" s="57">
        <f t="shared" si="9"/>
        <v>0</v>
      </c>
      <c r="P75" s="35">
        <f t="shared" si="16"/>
        <v>0</v>
      </c>
      <c r="Q75" s="36">
        <f t="shared" si="11"/>
        <v>0</v>
      </c>
      <c r="R75" s="37">
        <f t="shared" si="13"/>
        <v>0</v>
      </c>
    </row>
    <row r="76" spans="1:18" ht="18.600000000000001" customHeight="1">
      <c r="A76" s="138" t="s">
        <v>91</v>
      </c>
      <c r="B76" s="164"/>
      <c r="C76" s="140"/>
      <c r="D76" s="141"/>
      <c r="E76" s="161"/>
      <c r="F76" s="143">
        <f t="shared" si="8"/>
        <v>0</v>
      </c>
      <c r="G76" s="144"/>
      <c r="H76" s="162"/>
      <c r="J76" s="124"/>
      <c r="K76" s="114" t="str">
        <f t="shared" si="14"/>
        <v>II.29</v>
      </c>
      <c r="L76" s="32">
        <f t="shared" si="12"/>
        <v>0</v>
      </c>
      <c r="M76" s="33">
        <f t="shared" si="17"/>
        <v>0</v>
      </c>
      <c r="N76" s="34">
        <f t="shared" si="17"/>
        <v>0</v>
      </c>
      <c r="O76" s="57">
        <f t="shared" si="9"/>
        <v>0</v>
      </c>
      <c r="P76" s="35">
        <f t="shared" si="16"/>
        <v>0</v>
      </c>
      <c r="Q76" s="36">
        <f t="shared" si="11"/>
        <v>0</v>
      </c>
      <c r="R76" s="37">
        <f t="shared" si="13"/>
        <v>0</v>
      </c>
    </row>
    <row r="77" spans="1:18" ht="18.600000000000001" customHeight="1">
      <c r="A77" s="138" t="s">
        <v>92</v>
      </c>
      <c r="B77" s="164"/>
      <c r="C77" s="140"/>
      <c r="D77" s="141"/>
      <c r="E77" s="161"/>
      <c r="F77" s="143">
        <f t="shared" si="8"/>
        <v>0</v>
      </c>
      <c r="G77" s="144"/>
      <c r="H77" s="162"/>
      <c r="J77" s="124"/>
      <c r="K77" s="114" t="str">
        <f t="shared" si="14"/>
        <v>II.30</v>
      </c>
      <c r="L77" s="32">
        <f t="shared" si="12"/>
        <v>0</v>
      </c>
      <c r="M77" s="33">
        <f t="shared" si="17"/>
        <v>0</v>
      </c>
      <c r="N77" s="34">
        <f t="shared" si="17"/>
        <v>0</v>
      </c>
      <c r="O77" s="57">
        <f t="shared" si="9"/>
        <v>0</v>
      </c>
      <c r="P77" s="35">
        <f t="shared" si="16"/>
        <v>0</v>
      </c>
      <c r="Q77" s="36">
        <f t="shared" si="11"/>
        <v>0</v>
      </c>
      <c r="R77" s="37">
        <f t="shared" si="13"/>
        <v>0</v>
      </c>
    </row>
    <row r="78" spans="1:18" s="1" customFormat="1" ht="18.600000000000001" customHeight="1">
      <c r="A78" s="165"/>
      <c r="B78" s="275" t="s">
        <v>93</v>
      </c>
      <c r="C78" s="276"/>
      <c r="D78" s="276"/>
      <c r="E78" s="277"/>
      <c r="F78" s="166">
        <f ca="1">+SUM(F49:OFFSET(F78,-1,))</f>
        <v>0</v>
      </c>
      <c r="G78" s="166">
        <f ca="1">+SUM(G49:OFFSET(G78,-1,))</f>
        <v>0</v>
      </c>
      <c r="H78" s="167"/>
      <c r="J78" s="123"/>
      <c r="K78" s="117"/>
      <c r="L78" s="278" t="s">
        <v>93</v>
      </c>
      <c r="M78" s="279"/>
      <c r="N78" s="279"/>
      <c r="O78" s="280"/>
      <c r="P78" s="62">
        <f ca="1">+SUM(P49:OFFSET(P78,-1,))</f>
        <v>0</v>
      </c>
      <c r="Q78" s="63">
        <f ca="1">+SUM(Q49:OFFSET(Q78,-1,))</f>
        <v>0</v>
      </c>
      <c r="R78" s="61"/>
    </row>
    <row r="79" spans="1:18" s="1" customFormat="1" ht="30.6" customHeight="1">
      <c r="A79" s="168" t="s">
        <v>94</v>
      </c>
      <c r="B79" s="269" t="s">
        <v>95</v>
      </c>
      <c r="C79" s="270"/>
      <c r="D79" s="270"/>
      <c r="E79" s="270"/>
      <c r="F79" s="270"/>
      <c r="G79" s="270"/>
      <c r="H79" s="271"/>
      <c r="J79" s="123"/>
      <c r="K79" s="118" t="s">
        <v>94</v>
      </c>
      <c r="L79" s="272" t="s">
        <v>95</v>
      </c>
      <c r="M79" s="273"/>
      <c r="N79" s="273"/>
      <c r="O79" s="273"/>
      <c r="P79" s="273"/>
      <c r="Q79" s="273"/>
      <c r="R79" s="274"/>
    </row>
    <row r="80" spans="1:18" s="1" customFormat="1" ht="18.600000000000001" customHeight="1">
      <c r="A80" s="169" t="s">
        <v>96</v>
      </c>
      <c r="B80" s="170" t="s">
        <v>97</v>
      </c>
      <c r="C80" s="171"/>
      <c r="D80" s="171"/>
      <c r="E80" s="172"/>
      <c r="F80" s="173"/>
      <c r="G80" s="173"/>
      <c r="H80" s="174"/>
      <c r="J80" s="123"/>
      <c r="K80" s="119" t="str">
        <f>A80</f>
        <v>III.1.</v>
      </c>
      <c r="L80" s="71" t="str">
        <f t="shared" ref="L80:L101" si="18">+B80</f>
        <v>Frais de personnel</v>
      </c>
      <c r="M80" s="67">
        <f>C80</f>
        <v>0</v>
      </c>
      <c r="N80" s="67">
        <f>D80</f>
        <v>0</v>
      </c>
      <c r="O80" s="68"/>
      <c r="P80" s="69"/>
      <c r="Q80" s="69"/>
      <c r="R80" s="72">
        <f t="shared" ref="R80:R101" si="19">+H80</f>
        <v>0</v>
      </c>
    </row>
    <row r="81" spans="1:18" ht="18.600000000000001" customHeight="1">
      <c r="A81" s="175" t="s">
        <v>98</v>
      </c>
      <c r="B81" s="74"/>
      <c r="C81" s="176"/>
      <c r="D81" s="176"/>
      <c r="E81" s="177"/>
      <c r="F81" s="178">
        <f>+C81*D81*E81</f>
        <v>0</v>
      </c>
      <c r="G81" s="179"/>
      <c r="H81" s="162"/>
      <c r="J81" s="124"/>
      <c r="K81" s="114" t="str">
        <f t="shared" ref="K81:K90" si="20">+A81</f>
        <v>III.1.1</v>
      </c>
      <c r="L81" s="32">
        <f t="shared" si="18"/>
        <v>0</v>
      </c>
      <c r="M81" s="76">
        <f t="shared" ref="M81:N96" si="21">C81</f>
        <v>0</v>
      </c>
      <c r="N81" s="76">
        <f t="shared" si="21"/>
        <v>0</v>
      </c>
      <c r="O81" s="57">
        <f t="shared" ref="O81:O90" si="22">+E81/tauxBIF</f>
        <v>0</v>
      </c>
      <c r="P81" s="35">
        <f t="shared" ref="P81" si="23">+M81*N81*O81</f>
        <v>0</v>
      </c>
      <c r="Q81" s="36">
        <f t="shared" ref="Q81:Q90" si="24">G81/tauxBIF</f>
        <v>0</v>
      </c>
      <c r="R81" s="37">
        <f t="shared" si="19"/>
        <v>0</v>
      </c>
    </row>
    <row r="82" spans="1:18" ht="18.600000000000001" customHeight="1">
      <c r="A82" s="175" t="s">
        <v>99</v>
      </c>
      <c r="B82" s="74"/>
      <c r="C82" s="180"/>
      <c r="D82" s="181"/>
      <c r="E82" s="182"/>
      <c r="F82" s="178">
        <f t="shared" ref="F82:F101" si="25">+C82*D82*E82</f>
        <v>0</v>
      </c>
      <c r="G82" s="179"/>
      <c r="H82" s="162"/>
      <c r="J82" s="124"/>
      <c r="K82" s="114" t="str">
        <f t="shared" si="20"/>
        <v>III.1.2</v>
      </c>
      <c r="L82" s="32">
        <f t="shared" si="18"/>
        <v>0</v>
      </c>
      <c r="M82" s="76">
        <f t="shared" si="21"/>
        <v>0</v>
      </c>
      <c r="N82" s="76">
        <f t="shared" si="21"/>
        <v>0</v>
      </c>
      <c r="O82" s="57">
        <f t="shared" si="22"/>
        <v>0</v>
      </c>
      <c r="P82" s="35">
        <f t="shared" ref="P82:P90" si="26">+M82*N82*O82</f>
        <v>0</v>
      </c>
      <c r="Q82" s="36">
        <f t="shared" si="24"/>
        <v>0</v>
      </c>
      <c r="R82" s="37">
        <f t="shared" si="19"/>
        <v>0</v>
      </c>
    </row>
    <row r="83" spans="1:18" ht="18.600000000000001" customHeight="1">
      <c r="A83" s="175" t="s">
        <v>100</v>
      </c>
      <c r="B83" s="139"/>
      <c r="C83" s="145"/>
      <c r="D83" s="146"/>
      <c r="E83" s="147"/>
      <c r="F83" s="178">
        <f t="shared" si="25"/>
        <v>0</v>
      </c>
      <c r="G83" s="144"/>
      <c r="H83" s="139"/>
      <c r="J83" s="124"/>
      <c r="K83" s="114" t="str">
        <f t="shared" si="20"/>
        <v>III.1.3</v>
      </c>
      <c r="L83" s="32">
        <f t="shared" si="18"/>
        <v>0</v>
      </c>
      <c r="M83" s="76">
        <f t="shared" si="21"/>
        <v>0</v>
      </c>
      <c r="N83" s="76">
        <f t="shared" si="21"/>
        <v>0</v>
      </c>
      <c r="O83" s="57">
        <f t="shared" si="22"/>
        <v>0</v>
      </c>
      <c r="P83" s="35">
        <f t="shared" si="26"/>
        <v>0</v>
      </c>
      <c r="Q83" s="36">
        <f t="shared" si="24"/>
        <v>0</v>
      </c>
      <c r="R83" s="37">
        <f t="shared" si="19"/>
        <v>0</v>
      </c>
    </row>
    <row r="84" spans="1:18" ht="18.600000000000001" customHeight="1">
      <c r="A84" s="175" t="s">
        <v>101</v>
      </c>
      <c r="B84" s="164"/>
      <c r="C84" s="140"/>
      <c r="D84" s="141"/>
      <c r="E84" s="161"/>
      <c r="F84" s="178">
        <f t="shared" si="25"/>
        <v>0</v>
      </c>
      <c r="G84" s="179"/>
      <c r="H84" s="162"/>
      <c r="J84" s="124"/>
      <c r="K84" s="114" t="str">
        <f t="shared" si="20"/>
        <v>III.1.4</v>
      </c>
      <c r="L84" s="32">
        <f t="shared" si="18"/>
        <v>0</v>
      </c>
      <c r="M84" s="76">
        <f t="shared" si="21"/>
        <v>0</v>
      </c>
      <c r="N84" s="76">
        <f t="shared" si="21"/>
        <v>0</v>
      </c>
      <c r="O84" s="57">
        <f t="shared" si="22"/>
        <v>0</v>
      </c>
      <c r="P84" s="35">
        <f t="shared" si="26"/>
        <v>0</v>
      </c>
      <c r="Q84" s="36">
        <f t="shared" si="24"/>
        <v>0</v>
      </c>
      <c r="R84" s="37">
        <f t="shared" si="19"/>
        <v>0</v>
      </c>
    </row>
    <row r="85" spans="1:18" ht="18.600000000000001" customHeight="1">
      <c r="A85" s="175" t="s">
        <v>102</v>
      </c>
      <c r="B85" s="74"/>
      <c r="C85" s="180"/>
      <c r="D85" s="181"/>
      <c r="E85" s="182"/>
      <c r="F85" s="178">
        <f t="shared" si="25"/>
        <v>0</v>
      </c>
      <c r="G85" s="179"/>
      <c r="H85" s="162"/>
      <c r="J85" s="124"/>
      <c r="K85" s="114" t="str">
        <f t="shared" si="20"/>
        <v>III.1.5</v>
      </c>
      <c r="L85" s="32">
        <f t="shared" si="18"/>
        <v>0</v>
      </c>
      <c r="M85" s="76">
        <f t="shared" si="21"/>
        <v>0</v>
      </c>
      <c r="N85" s="76">
        <f t="shared" si="21"/>
        <v>0</v>
      </c>
      <c r="O85" s="57">
        <f t="shared" si="22"/>
        <v>0</v>
      </c>
      <c r="P85" s="35">
        <f t="shared" si="26"/>
        <v>0</v>
      </c>
      <c r="Q85" s="36">
        <f t="shared" si="24"/>
        <v>0</v>
      </c>
      <c r="R85" s="37">
        <f t="shared" si="19"/>
        <v>0</v>
      </c>
    </row>
    <row r="86" spans="1:18" ht="18.600000000000001" customHeight="1">
      <c r="A86" s="175" t="s">
        <v>103</v>
      </c>
      <c r="B86" s="183"/>
      <c r="C86" s="180"/>
      <c r="D86" s="181"/>
      <c r="E86" s="182"/>
      <c r="F86" s="178">
        <f t="shared" si="25"/>
        <v>0</v>
      </c>
      <c r="G86" s="179"/>
      <c r="H86" s="162"/>
      <c r="J86" s="124"/>
      <c r="K86" s="114" t="str">
        <f t="shared" si="20"/>
        <v>III.1.6</v>
      </c>
      <c r="L86" s="32">
        <f t="shared" si="18"/>
        <v>0</v>
      </c>
      <c r="M86" s="76">
        <f t="shared" si="21"/>
        <v>0</v>
      </c>
      <c r="N86" s="76">
        <f t="shared" si="21"/>
        <v>0</v>
      </c>
      <c r="O86" s="57">
        <f t="shared" si="22"/>
        <v>0</v>
      </c>
      <c r="P86" s="35">
        <f t="shared" si="26"/>
        <v>0</v>
      </c>
      <c r="Q86" s="36">
        <f t="shared" si="24"/>
        <v>0</v>
      </c>
      <c r="R86" s="37">
        <f t="shared" si="19"/>
        <v>0</v>
      </c>
    </row>
    <row r="87" spans="1:18" ht="18.600000000000001" customHeight="1">
      <c r="A87" s="175" t="s">
        <v>104</v>
      </c>
      <c r="B87" s="74"/>
      <c r="C87" s="180"/>
      <c r="D87" s="181"/>
      <c r="E87" s="182"/>
      <c r="F87" s="178">
        <f t="shared" si="25"/>
        <v>0</v>
      </c>
      <c r="G87" s="179"/>
      <c r="H87" s="162"/>
      <c r="J87" s="124"/>
      <c r="K87" s="114" t="str">
        <f t="shared" si="20"/>
        <v>III.1.7</v>
      </c>
      <c r="L87" s="32">
        <f t="shared" si="18"/>
        <v>0</v>
      </c>
      <c r="M87" s="76">
        <f t="shared" si="21"/>
        <v>0</v>
      </c>
      <c r="N87" s="76">
        <f t="shared" si="21"/>
        <v>0</v>
      </c>
      <c r="O87" s="57">
        <f t="shared" si="22"/>
        <v>0</v>
      </c>
      <c r="P87" s="35">
        <f t="shared" si="26"/>
        <v>0</v>
      </c>
      <c r="Q87" s="36">
        <f t="shared" si="24"/>
        <v>0</v>
      </c>
      <c r="R87" s="37">
        <f t="shared" si="19"/>
        <v>0</v>
      </c>
    </row>
    <row r="88" spans="1:18" ht="18.600000000000001" customHeight="1">
      <c r="A88" s="175" t="s">
        <v>105</v>
      </c>
      <c r="B88" s="183"/>
      <c r="C88" s="180"/>
      <c r="D88" s="181"/>
      <c r="E88" s="182"/>
      <c r="F88" s="178">
        <f t="shared" si="25"/>
        <v>0</v>
      </c>
      <c r="G88" s="179"/>
      <c r="H88" s="162"/>
      <c r="J88" s="124"/>
      <c r="K88" s="114" t="str">
        <f t="shared" si="20"/>
        <v>III.1.8</v>
      </c>
      <c r="L88" s="32">
        <f t="shared" si="18"/>
        <v>0</v>
      </c>
      <c r="M88" s="76">
        <f t="shared" si="21"/>
        <v>0</v>
      </c>
      <c r="N88" s="76">
        <f t="shared" si="21"/>
        <v>0</v>
      </c>
      <c r="O88" s="57">
        <f t="shared" si="22"/>
        <v>0</v>
      </c>
      <c r="P88" s="35">
        <f t="shared" si="26"/>
        <v>0</v>
      </c>
      <c r="Q88" s="36">
        <f t="shared" si="24"/>
        <v>0</v>
      </c>
      <c r="R88" s="37">
        <f t="shared" si="19"/>
        <v>0</v>
      </c>
    </row>
    <row r="89" spans="1:18" ht="18.600000000000001" customHeight="1">
      <c r="A89" s="175" t="s">
        <v>106</v>
      </c>
      <c r="B89" s="74"/>
      <c r="C89" s="180"/>
      <c r="D89" s="181"/>
      <c r="E89" s="182"/>
      <c r="F89" s="178">
        <f t="shared" si="25"/>
        <v>0</v>
      </c>
      <c r="G89" s="179"/>
      <c r="H89" s="162"/>
      <c r="J89" s="124"/>
      <c r="K89" s="114" t="str">
        <f t="shared" si="20"/>
        <v>III.1.9</v>
      </c>
      <c r="L89" s="32">
        <f t="shared" si="18"/>
        <v>0</v>
      </c>
      <c r="M89" s="76">
        <f t="shared" si="21"/>
        <v>0</v>
      </c>
      <c r="N89" s="76">
        <f t="shared" si="21"/>
        <v>0</v>
      </c>
      <c r="O89" s="57">
        <f t="shared" si="22"/>
        <v>0</v>
      </c>
      <c r="P89" s="35">
        <f t="shared" si="26"/>
        <v>0</v>
      </c>
      <c r="Q89" s="36">
        <f t="shared" si="24"/>
        <v>0</v>
      </c>
      <c r="R89" s="37">
        <f t="shared" si="19"/>
        <v>0</v>
      </c>
    </row>
    <row r="90" spans="1:18" ht="18.600000000000001" customHeight="1">
      <c r="A90" s="175" t="s">
        <v>107</v>
      </c>
      <c r="B90" s="183"/>
      <c r="C90" s="180"/>
      <c r="D90" s="181"/>
      <c r="E90" s="182"/>
      <c r="F90" s="178">
        <f t="shared" si="25"/>
        <v>0</v>
      </c>
      <c r="G90" s="179"/>
      <c r="H90" s="162"/>
      <c r="J90" s="124"/>
      <c r="K90" s="114" t="str">
        <f t="shared" si="20"/>
        <v>III.1.10</v>
      </c>
      <c r="L90" s="32">
        <f t="shared" si="18"/>
        <v>0</v>
      </c>
      <c r="M90" s="76">
        <f t="shared" si="21"/>
        <v>0</v>
      </c>
      <c r="N90" s="76">
        <f t="shared" si="21"/>
        <v>0</v>
      </c>
      <c r="O90" s="57">
        <f t="shared" si="22"/>
        <v>0</v>
      </c>
      <c r="P90" s="35">
        <f t="shared" si="26"/>
        <v>0</v>
      </c>
      <c r="Q90" s="36">
        <f t="shared" si="24"/>
        <v>0</v>
      </c>
      <c r="R90" s="37">
        <f t="shared" si="19"/>
        <v>0</v>
      </c>
    </row>
    <row r="91" spans="1:18" ht="18.600000000000001" customHeight="1">
      <c r="A91" s="169" t="s">
        <v>108</v>
      </c>
      <c r="B91" s="184" t="s">
        <v>109</v>
      </c>
      <c r="C91" s="171"/>
      <c r="D91" s="171"/>
      <c r="E91" s="172"/>
      <c r="F91" s="185"/>
      <c r="G91" s="173"/>
      <c r="H91" s="174"/>
      <c r="J91" s="124"/>
      <c r="K91" s="119" t="str">
        <f t="shared" ref="K91" si="27">A91</f>
        <v>III.2</v>
      </c>
      <c r="L91" s="71" t="str">
        <f t="shared" si="18"/>
        <v xml:space="preserve">Frais de fonctionnement   </v>
      </c>
      <c r="M91" s="67"/>
      <c r="N91" s="67"/>
      <c r="O91" s="79"/>
      <c r="P91" s="80"/>
      <c r="Q91" s="81"/>
      <c r="R91" s="72">
        <f t="shared" si="19"/>
        <v>0</v>
      </c>
    </row>
    <row r="92" spans="1:18" ht="18.600000000000001" customHeight="1">
      <c r="A92" s="186" t="s">
        <v>110</v>
      </c>
      <c r="B92" s="187" t="s">
        <v>111</v>
      </c>
      <c r="C92" s="176"/>
      <c r="D92" s="176"/>
      <c r="E92" s="177"/>
      <c r="F92" s="178">
        <f t="shared" si="25"/>
        <v>0</v>
      </c>
      <c r="G92" s="188"/>
      <c r="H92" s="187"/>
      <c r="J92" s="124"/>
      <c r="K92" s="114" t="str">
        <f t="shared" ref="K92:K101" si="28">+A92</f>
        <v>III.2.1</v>
      </c>
      <c r="L92" s="32" t="str">
        <f t="shared" si="18"/>
        <v>Internet, téléphone</v>
      </c>
      <c r="M92" s="76">
        <f t="shared" si="21"/>
        <v>0</v>
      </c>
      <c r="N92" s="76">
        <f t="shared" si="21"/>
        <v>0</v>
      </c>
      <c r="O92" s="57">
        <f t="shared" ref="O92:O101" si="29">+E92/tauxBIF</f>
        <v>0</v>
      </c>
      <c r="P92" s="35">
        <f t="shared" ref="P92:P101" si="30">+M92*N92*O92</f>
        <v>0</v>
      </c>
      <c r="Q92" s="36">
        <f t="shared" ref="Q92:Q101" si="31">G92/tauxBIF</f>
        <v>0</v>
      </c>
      <c r="R92" s="37">
        <f t="shared" si="19"/>
        <v>0</v>
      </c>
    </row>
    <row r="93" spans="1:18" ht="18.600000000000001" customHeight="1">
      <c r="A93" s="186" t="s">
        <v>112</v>
      </c>
      <c r="B93" s="189" t="s">
        <v>71</v>
      </c>
      <c r="C93" s="176"/>
      <c r="D93" s="176"/>
      <c r="E93" s="177"/>
      <c r="F93" s="178">
        <f t="shared" si="25"/>
        <v>0</v>
      </c>
      <c r="G93" s="190"/>
      <c r="H93" s="189"/>
      <c r="J93" s="124"/>
      <c r="K93" s="114" t="str">
        <f t="shared" si="28"/>
        <v>III.2.2</v>
      </c>
      <c r="L93" s="32" t="str">
        <f t="shared" si="18"/>
        <v>…</v>
      </c>
      <c r="M93" s="76">
        <f t="shared" si="21"/>
        <v>0</v>
      </c>
      <c r="N93" s="76">
        <f t="shared" si="21"/>
        <v>0</v>
      </c>
      <c r="O93" s="57">
        <f t="shared" si="29"/>
        <v>0</v>
      </c>
      <c r="P93" s="35">
        <f t="shared" si="30"/>
        <v>0</v>
      </c>
      <c r="Q93" s="36">
        <f t="shared" si="31"/>
        <v>0</v>
      </c>
      <c r="R93" s="37">
        <f t="shared" si="19"/>
        <v>0</v>
      </c>
    </row>
    <row r="94" spans="1:18" ht="18.600000000000001" customHeight="1">
      <c r="A94" s="186" t="s">
        <v>113</v>
      </c>
      <c r="B94" s="139"/>
      <c r="C94" s="145"/>
      <c r="D94" s="146"/>
      <c r="E94" s="147"/>
      <c r="F94" s="178">
        <f t="shared" si="25"/>
        <v>0</v>
      </c>
      <c r="G94" s="144"/>
      <c r="H94" s="139"/>
      <c r="J94" s="124"/>
      <c r="K94" s="114" t="str">
        <f t="shared" si="28"/>
        <v>III.2.3</v>
      </c>
      <c r="L94" s="32">
        <f t="shared" si="18"/>
        <v>0</v>
      </c>
      <c r="M94" s="76">
        <f t="shared" si="21"/>
        <v>0</v>
      </c>
      <c r="N94" s="76">
        <f t="shared" si="21"/>
        <v>0</v>
      </c>
      <c r="O94" s="57">
        <f t="shared" si="29"/>
        <v>0</v>
      </c>
      <c r="P94" s="35">
        <f t="shared" si="30"/>
        <v>0</v>
      </c>
      <c r="Q94" s="36">
        <f t="shared" si="31"/>
        <v>0</v>
      </c>
      <c r="R94" s="37">
        <f t="shared" si="19"/>
        <v>0</v>
      </c>
    </row>
    <row r="95" spans="1:18" ht="18.600000000000001" customHeight="1">
      <c r="A95" s="186" t="s">
        <v>114</v>
      </c>
      <c r="B95" s="164"/>
      <c r="C95" s="140"/>
      <c r="D95" s="141"/>
      <c r="E95" s="161"/>
      <c r="F95" s="178">
        <f t="shared" si="25"/>
        <v>0</v>
      </c>
      <c r="G95" s="190"/>
      <c r="H95" s="189"/>
      <c r="J95" s="124"/>
      <c r="K95" s="114" t="str">
        <f t="shared" si="28"/>
        <v>III.2.4</v>
      </c>
      <c r="L95" s="32">
        <f t="shared" si="18"/>
        <v>0</v>
      </c>
      <c r="M95" s="76">
        <f t="shared" si="21"/>
        <v>0</v>
      </c>
      <c r="N95" s="76">
        <f t="shared" si="21"/>
        <v>0</v>
      </c>
      <c r="O95" s="57">
        <f t="shared" si="29"/>
        <v>0</v>
      </c>
      <c r="P95" s="35">
        <f t="shared" si="30"/>
        <v>0</v>
      </c>
      <c r="Q95" s="36">
        <f t="shared" si="31"/>
        <v>0</v>
      </c>
      <c r="R95" s="37">
        <f t="shared" si="19"/>
        <v>0</v>
      </c>
    </row>
    <row r="96" spans="1:18" ht="18.600000000000001" customHeight="1">
      <c r="A96" s="186" t="s">
        <v>115</v>
      </c>
      <c r="B96" s="189"/>
      <c r="C96" s="176"/>
      <c r="D96" s="176"/>
      <c r="E96" s="177"/>
      <c r="F96" s="178">
        <f t="shared" si="25"/>
        <v>0</v>
      </c>
      <c r="G96" s="190"/>
      <c r="H96" s="189"/>
      <c r="J96" s="124"/>
      <c r="K96" s="114" t="str">
        <f t="shared" si="28"/>
        <v>III.2.5</v>
      </c>
      <c r="L96" s="32">
        <f t="shared" si="18"/>
        <v>0</v>
      </c>
      <c r="M96" s="76">
        <f t="shared" si="21"/>
        <v>0</v>
      </c>
      <c r="N96" s="76">
        <f t="shared" si="21"/>
        <v>0</v>
      </c>
      <c r="O96" s="57">
        <f t="shared" si="29"/>
        <v>0</v>
      </c>
      <c r="P96" s="35">
        <f t="shared" si="30"/>
        <v>0</v>
      </c>
      <c r="Q96" s="36">
        <f t="shared" si="31"/>
        <v>0</v>
      </c>
      <c r="R96" s="37">
        <f t="shared" si="19"/>
        <v>0</v>
      </c>
    </row>
    <row r="97" spans="1:18" ht="18.600000000000001" customHeight="1">
      <c r="A97" s="186" t="s">
        <v>116</v>
      </c>
      <c r="B97" s="189"/>
      <c r="C97" s="176"/>
      <c r="D97" s="176"/>
      <c r="E97" s="177"/>
      <c r="F97" s="178">
        <f t="shared" si="25"/>
        <v>0</v>
      </c>
      <c r="G97" s="190"/>
      <c r="H97" s="189"/>
      <c r="J97" s="124"/>
      <c r="K97" s="114" t="str">
        <f t="shared" si="28"/>
        <v>III.2.6</v>
      </c>
      <c r="L97" s="32">
        <f t="shared" si="18"/>
        <v>0</v>
      </c>
      <c r="M97" s="76">
        <f t="shared" ref="M97:N101" si="32">C97</f>
        <v>0</v>
      </c>
      <c r="N97" s="76">
        <f t="shared" si="32"/>
        <v>0</v>
      </c>
      <c r="O97" s="57">
        <f t="shared" si="29"/>
        <v>0</v>
      </c>
      <c r="P97" s="35">
        <f t="shared" si="30"/>
        <v>0</v>
      </c>
      <c r="Q97" s="36">
        <f t="shared" si="31"/>
        <v>0</v>
      </c>
      <c r="R97" s="37">
        <f t="shared" si="19"/>
        <v>0</v>
      </c>
    </row>
    <row r="98" spans="1:18" ht="18.600000000000001" customHeight="1">
      <c r="A98" s="186" t="s">
        <v>117</v>
      </c>
      <c r="B98" s="189"/>
      <c r="C98" s="176"/>
      <c r="D98" s="176"/>
      <c r="E98" s="177"/>
      <c r="F98" s="178">
        <f t="shared" si="25"/>
        <v>0</v>
      </c>
      <c r="G98" s="190"/>
      <c r="H98" s="189"/>
      <c r="J98" s="124"/>
      <c r="K98" s="114" t="str">
        <f t="shared" si="28"/>
        <v>III.2.7</v>
      </c>
      <c r="L98" s="32">
        <f t="shared" si="18"/>
        <v>0</v>
      </c>
      <c r="M98" s="76">
        <f t="shared" si="32"/>
        <v>0</v>
      </c>
      <c r="N98" s="76">
        <f t="shared" si="32"/>
        <v>0</v>
      </c>
      <c r="O98" s="57">
        <f t="shared" si="29"/>
        <v>0</v>
      </c>
      <c r="P98" s="35">
        <f t="shared" si="30"/>
        <v>0</v>
      </c>
      <c r="Q98" s="36">
        <f t="shared" si="31"/>
        <v>0</v>
      </c>
      <c r="R98" s="37">
        <f t="shared" si="19"/>
        <v>0</v>
      </c>
    </row>
    <row r="99" spans="1:18" ht="18.600000000000001" customHeight="1">
      <c r="A99" s="186" t="s">
        <v>118</v>
      </c>
      <c r="B99" s="189"/>
      <c r="C99" s="176"/>
      <c r="D99" s="176"/>
      <c r="E99" s="177"/>
      <c r="F99" s="178">
        <f t="shared" si="25"/>
        <v>0</v>
      </c>
      <c r="G99" s="190"/>
      <c r="H99" s="189"/>
      <c r="J99" s="124"/>
      <c r="K99" s="114" t="str">
        <f t="shared" si="28"/>
        <v>III.2.8</v>
      </c>
      <c r="L99" s="32">
        <f t="shared" si="18"/>
        <v>0</v>
      </c>
      <c r="M99" s="76">
        <f t="shared" si="32"/>
        <v>0</v>
      </c>
      <c r="N99" s="76">
        <f t="shared" si="32"/>
        <v>0</v>
      </c>
      <c r="O99" s="57">
        <f t="shared" si="29"/>
        <v>0</v>
      </c>
      <c r="P99" s="35">
        <f t="shared" si="30"/>
        <v>0</v>
      </c>
      <c r="Q99" s="36">
        <f t="shared" si="31"/>
        <v>0</v>
      </c>
      <c r="R99" s="37">
        <f t="shared" si="19"/>
        <v>0</v>
      </c>
    </row>
    <row r="100" spans="1:18" ht="18.600000000000001" customHeight="1">
      <c r="A100" s="186" t="s">
        <v>119</v>
      </c>
      <c r="B100" s="189"/>
      <c r="C100" s="176"/>
      <c r="D100" s="176"/>
      <c r="E100" s="177"/>
      <c r="F100" s="178">
        <f t="shared" si="25"/>
        <v>0</v>
      </c>
      <c r="G100" s="190"/>
      <c r="H100" s="189"/>
      <c r="J100" s="124"/>
      <c r="K100" s="114" t="str">
        <f t="shared" si="28"/>
        <v>III.2.9</v>
      </c>
      <c r="L100" s="32">
        <f t="shared" si="18"/>
        <v>0</v>
      </c>
      <c r="M100" s="76">
        <f t="shared" si="32"/>
        <v>0</v>
      </c>
      <c r="N100" s="76">
        <f t="shared" si="32"/>
        <v>0</v>
      </c>
      <c r="O100" s="57">
        <f t="shared" si="29"/>
        <v>0</v>
      </c>
      <c r="P100" s="35">
        <f t="shared" si="30"/>
        <v>0</v>
      </c>
      <c r="Q100" s="36">
        <f t="shared" si="31"/>
        <v>0</v>
      </c>
      <c r="R100" s="37">
        <f t="shared" si="19"/>
        <v>0</v>
      </c>
    </row>
    <row r="101" spans="1:18" ht="18.600000000000001" customHeight="1">
      <c r="A101" s="186" t="s">
        <v>120</v>
      </c>
      <c r="B101" s="189"/>
      <c r="C101" s="176"/>
      <c r="D101" s="176"/>
      <c r="E101" s="177"/>
      <c r="F101" s="178">
        <f t="shared" si="25"/>
        <v>0</v>
      </c>
      <c r="G101" s="190"/>
      <c r="H101" s="189"/>
      <c r="J101" s="124"/>
      <c r="K101" s="114" t="str">
        <f t="shared" si="28"/>
        <v>III.2.10</v>
      </c>
      <c r="L101" s="32">
        <f t="shared" si="18"/>
        <v>0</v>
      </c>
      <c r="M101" s="76">
        <f t="shared" si="32"/>
        <v>0</v>
      </c>
      <c r="N101" s="76">
        <f t="shared" si="32"/>
        <v>0</v>
      </c>
      <c r="O101" s="57">
        <f t="shared" si="29"/>
        <v>0</v>
      </c>
      <c r="P101" s="35">
        <f t="shared" si="30"/>
        <v>0</v>
      </c>
      <c r="Q101" s="36">
        <f t="shared" si="31"/>
        <v>0</v>
      </c>
      <c r="R101" s="37">
        <f t="shared" si="19"/>
        <v>0</v>
      </c>
    </row>
    <row r="102" spans="1:18" ht="18.600000000000001" customHeight="1">
      <c r="A102" s="191"/>
      <c r="B102" s="281" t="s">
        <v>121</v>
      </c>
      <c r="C102" s="282"/>
      <c r="D102" s="282"/>
      <c r="E102" s="283"/>
      <c r="F102" s="192">
        <f ca="1">+SUM(F81:OFFSET(F102,-1,))</f>
        <v>0</v>
      </c>
      <c r="G102" s="192">
        <f ca="1">+SUM(G81:OFFSET(G102,-1,))</f>
        <v>0</v>
      </c>
      <c r="H102" s="193"/>
      <c r="J102" s="124"/>
      <c r="K102" s="120"/>
      <c r="L102" s="284" t="s">
        <v>121</v>
      </c>
      <c r="M102" s="285"/>
      <c r="N102" s="285"/>
      <c r="O102" s="286"/>
      <c r="P102" s="87">
        <f ca="1">+SUM(P81:OFFSET(P102,-1,))</f>
        <v>0</v>
      </c>
      <c r="Q102" s="88">
        <f ca="1">+SUM(Q81:OFFSET(Q102,-1,))</f>
        <v>0</v>
      </c>
      <c r="R102" s="86"/>
    </row>
    <row r="103" spans="1:18" ht="26.4" customHeight="1">
      <c r="A103" s="194"/>
      <c r="B103" s="195" t="s">
        <v>122</v>
      </c>
      <c r="C103" s="196"/>
      <c r="D103" s="197"/>
      <c r="E103" s="197"/>
      <c r="F103" s="173">
        <f ca="1">F46+F78+F102</f>
        <v>0</v>
      </c>
      <c r="G103" s="198">
        <f ca="1">SUM(G102,G78,G46)</f>
        <v>0</v>
      </c>
      <c r="H103" s="199"/>
      <c r="J103" s="124"/>
      <c r="K103" s="121"/>
      <c r="L103" s="90" t="s">
        <v>122</v>
      </c>
      <c r="M103" s="91"/>
      <c r="N103" s="92"/>
      <c r="O103" s="92"/>
      <c r="P103" s="95">
        <f ca="1">SUM(P102,P78,P46)</f>
        <v>0</v>
      </c>
      <c r="Q103" s="95">
        <f ca="1">SUM(Q102,Q78,Q46)</f>
        <v>0</v>
      </c>
      <c r="R103" s="94"/>
    </row>
    <row r="104" spans="1:18" ht="18.600000000000001" customHeight="1">
      <c r="A104" s="200" t="s">
        <v>123</v>
      </c>
      <c r="B104" s="201"/>
      <c r="C104" s="201"/>
      <c r="D104" s="201"/>
      <c r="E104" s="201"/>
      <c r="F104" s="201"/>
      <c r="G104" s="201"/>
      <c r="H104" s="202"/>
      <c r="J104" s="124"/>
      <c r="K104" s="97" t="s">
        <v>123</v>
      </c>
      <c r="L104" s="97"/>
      <c r="M104" s="97"/>
      <c r="N104" s="97"/>
      <c r="O104" s="97"/>
      <c r="P104" s="97"/>
      <c r="Q104" s="97"/>
      <c r="R104" s="98"/>
    </row>
    <row r="105" spans="1:18" ht="18.600000000000001" customHeight="1">
      <c r="A105" s="203"/>
      <c r="B105" s="204" t="s">
        <v>124</v>
      </c>
      <c r="C105" s="287" t="s">
        <v>125</v>
      </c>
      <c r="D105" s="288"/>
      <c r="E105" s="289"/>
      <c r="F105" s="287" t="s">
        <v>39</v>
      </c>
      <c r="G105" s="288"/>
      <c r="H105" s="288"/>
      <c r="J105" s="124"/>
      <c r="K105" s="122"/>
      <c r="L105" s="100" t="s">
        <v>124</v>
      </c>
      <c r="M105" s="290" t="s">
        <v>125</v>
      </c>
      <c r="N105" s="291"/>
      <c r="O105" s="292"/>
      <c r="P105" s="101" t="s">
        <v>39</v>
      </c>
      <c r="Q105" s="102"/>
      <c r="R105" s="102"/>
    </row>
    <row r="106" spans="1:18" ht="18.600000000000001" customHeight="1">
      <c r="A106" s="138" t="s">
        <v>41</v>
      </c>
      <c r="B106" s="205" t="s">
        <v>126</v>
      </c>
      <c r="C106" s="242">
        <f ca="1">+G103</f>
        <v>0</v>
      </c>
      <c r="D106" s="243"/>
      <c r="E106" s="244"/>
      <c r="F106" s="266"/>
      <c r="G106" s="267"/>
      <c r="H106" s="268"/>
      <c r="J106" s="124"/>
      <c r="K106" s="114" t="str">
        <f t="shared" ref="K106:L109" si="33">+A106</f>
        <v>I.</v>
      </c>
      <c r="L106" s="32" t="str">
        <f t="shared" si="33"/>
        <v>PASACC-BU</v>
      </c>
      <c r="M106" s="248">
        <f ca="1">+Q103</f>
        <v>0</v>
      </c>
      <c r="N106" s="249"/>
      <c r="O106" s="250"/>
      <c r="P106" s="251">
        <f>+F106</f>
        <v>0</v>
      </c>
      <c r="Q106" s="252"/>
      <c r="R106" s="236"/>
    </row>
    <row r="107" spans="1:18" ht="18.600000000000001" customHeight="1">
      <c r="A107" s="138" t="s">
        <v>51</v>
      </c>
      <c r="B107" s="187" t="s">
        <v>127</v>
      </c>
      <c r="C107" s="242"/>
      <c r="D107" s="243"/>
      <c r="E107" s="244"/>
      <c r="F107" s="245"/>
      <c r="G107" s="246"/>
      <c r="H107" s="247"/>
      <c r="J107" s="124"/>
      <c r="K107" s="114" t="str">
        <f t="shared" si="33"/>
        <v>II.</v>
      </c>
      <c r="L107" s="32" t="str">
        <f t="shared" si="33"/>
        <v>Fonds propres</v>
      </c>
      <c r="M107" s="248">
        <f>C107/tauxBIF</f>
        <v>0</v>
      </c>
      <c r="N107" s="249"/>
      <c r="O107" s="250"/>
      <c r="P107" s="251">
        <f t="shared" ref="P107:P109" si="34">+F107</f>
        <v>0</v>
      </c>
      <c r="Q107" s="252"/>
      <c r="R107" s="236"/>
    </row>
    <row r="108" spans="1:18" ht="18.600000000000001" customHeight="1">
      <c r="A108" s="138" t="s">
        <v>128</v>
      </c>
      <c r="B108" s="187" t="s">
        <v>71</v>
      </c>
      <c r="C108" s="242"/>
      <c r="D108" s="243"/>
      <c r="E108" s="244"/>
      <c r="F108" s="245"/>
      <c r="G108" s="246"/>
      <c r="H108" s="247"/>
      <c r="J108" s="124"/>
      <c r="K108" s="114" t="str">
        <f t="shared" si="33"/>
        <v>III.</v>
      </c>
      <c r="L108" s="32" t="str">
        <f t="shared" si="33"/>
        <v>…</v>
      </c>
      <c r="M108" s="248">
        <f>C108/tauxBIF</f>
        <v>0</v>
      </c>
      <c r="N108" s="249"/>
      <c r="O108" s="250"/>
      <c r="P108" s="251">
        <f t="shared" si="34"/>
        <v>0</v>
      </c>
      <c r="Q108" s="252"/>
      <c r="R108" s="236"/>
    </row>
    <row r="109" spans="1:18" ht="18.600000000000001" customHeight="1">
      <c r="A109" s="138"/>
      <c r="B109" s="187"/>
      <c r="C109" s="242"/>
      <c r="D109" s="243"/>
      <c r="E109" s="244"/>
      <c r="F109" s="245"/>
      <c r="G109" s="246"/>
      <c r="H109" s="247"/>
      <c r="J109" s="124"/>
      <c r="K109" s="114">
        <f t="shared" si="33"/>
        <v>0</v>
      </c>
      <c r="L109" s="32">
        <f t="shared" si="33"/>
        <v>0</v>
      </c>
      <c r="M109" s="248">
        <f>C109/tauxBIF</f>
        <v>0</v>
      </c>
      <c r="N109" s="249"/>
      <c r="O109" s="250"/>
      <c r="P109" s="251">
        <f t="shared" si="34"/>
        <v>0</v>
      </c>
      <c r="Q109" s="252"/>
      <c r="R109" s="236"/>
    </row>
    <row r="110" spans="1:18" ht="18.600000000000001" customHeight="1">
      <c r="A110" s="253" t="s">
        <v>129</v>
      </c>
      <c r="B110" s="254"/>
      <c r="C110" s="206">
        <f ca="1">SUM(C106:E109)</f>
        <v>0</v>
      </c>
      <c r="D110" s="207"/>
      <c r="E110" s="207"/>
      <c r="F110" s="255"/>
      <c r="G110" s="256"/>
      <c r="H110" s="257"/>
      <c r="J110" s="124"/>
      <c r="K110" s="258" t="s">
        <v>129</v>
      </c>
      <c r="L110" s="259"/>
      <c r="M110" s="260">
        <f ca="1">SUM(M106:O109)</f>
        <v>0</v>
      </c>
      <c r="N110" s="261"/>
      <c r="O110" s="262"/>
      <c r="P110" s="263"/>
      <c r="Q110" s="264"/>
      <c r="R110" s="265"/>
    </row>
    <row r="111" spans="1:18" ht="18.600000000000001" customHeight="1">
      <c r="A111" s="226" t="s">
        <v>130</v>
      </c>
      <c r="B111" s="226"/>
      <c r="C111" s="226"/>
      <c r="D111" s="226"/>
      <c r="E111" s="226"/>
      <c r="F111" s="226"/>
      <c r="G111" s="227"/>
      <c r="H111" s="208">
        <f ca="1">SUM(F103-C110)</f>
        <v>0</v>
      </c>
      <c r="J111" s="124"/>
      <c r="K111" s="228" t="s">
        <v>130</v>
      </c>
      <c r="L111" s="228"/>
      <c r="M111" s="228"/>
      <c r="N111" s="228"/>
      <c r="O111" s="228"/>
      <c r="P111" s="228"/>
      <c r="Q111" s="229"/>
      <c r="R111" s="107">
        <f ca="1">SUM(P103-M110)</f>
        <v>0</v>
      </c>
    </row>
    <row r="112" spans="1:18">
      <c r="A112" s="209"/>
      <c r="B112" s="210"/>
      <c r="C112" s="210"/>
      <c r="D112" s="211"/>
      <c r="E112" s="211"/>
      <c r="F112" s="212"/>
      <c r="G112" s="212"/>
      <c r="H112" s="212"/>
    </row>
    <row r="113" spans="1:8">
      <c r="A113" s="209"/>
      <c r="B113" s="210"/>
      <c r="C113" s="210"/>
      <c r="D113" s="211"/>
      <c r="E113" s="211"/>
      <c r="F113" s="212"/>
      <c r="G113" s="212"/>
      <c r="H113" s="213"/>
    </row>
    <row r="114" spans="1:8">
      <c r="A114" s="209"/>
      <c r="B114" s="213"/>
      <c r="C114" s="213"/>
      <c r="D114" s="213"/>
      <c r="E114" s="214"/>
      <c r="F114" s="213"/>
      <c r="G114" s="213"/>
      <c r="H114" s="209"/>
    </row>
    <row r="115" spans="1:8">
      <c r="A115" s="209"/>
      <c r="B115" s="209"/>
      <c r="C115" s="209"/>
      <c r="D115" s="209"/>
      <c r="E115" s="209"/>
      <c r="F115" s="209"/>
      <c r="G115" s="209"/>
      <c r="H115" s="209"/>
    </row>
    <row r="116" spans="1:8">
      <c r="A116" s="209"/>
      <c r="B116" s="209"/>
      <c r="C116" s="209"/>
      <c r="D116" s="209"/>
      <c r="E116" s="209"/>
      <c r="F116" s="209"/>
      <c r="G116" s="209"/>
      <c r="H116" s="209"/>
    </row>
    <row r="117" spans="1:8">
      <c r="A117" s="209"/>
      <c r="B117" s="209"/>
      <c r="C117" s="209"/>
      <c r="D117" s="209"/>
      <c r="E117" s="209"/>
      <c r="F117" s="209"/>
      <c r="G117" s="209"/>
      <c r="H117" s="209"/>
    </row>
    <row r="118" spans="1:8">
      <c r="A118" s="209"/>
      <c r="B118" s="209"/>
      <c r="C118" s="209"/>
      <c r="D118" s="209"/>
      <c r="E118" s="209"/>
      <c r="F118" s="209"/>
      <c r="G118" s="209"/>
      <c r="H118" s="209"/>
    </row>
    <row r="119" spans="1:8">
      <c r="A119" s="209"/>
      <c r="B119" s="209"/>
      <c r="C119" s="209"/>
      <c r="D119" s="209"/>
      <c r="E119" s="209"/>
      <c r="F119" s="209"/>
      <c r="G119" s="209"/>
      <c r="H119" s="209"/>
    </row>
    <row r="120" spans="1:8">
      <c r="A120" s="209"/>
      <c r="B120" s="209"/>
      <c r="C120" s="209"/>
      <c r="D120" s="209"/>
      <c r="E120" s="209"/>
      <c r="F120" s="209"/>
      <c r="G120" s="209"/>
      <c r="H120" s="209"/>
    </row>
    <row r="121" spans="1:8">
      <c r="A121" s="209"/>
      <c r="B121" s="209"/>
      <c r="C121" s="209"/>
      <c r="D121" s="209"/>
      <c r="E121" s="209"/>
      <c r="F121" s="209"/>
      <c r="G121" s="209"/>
      <c r="H121" s="209"/>
    </row>
    <row r="122" spans="1:8">
      <c r="A122" s="209"/>
      <c r="B122" s="209"/>
      <c r="C122" s="209"/>
      <c r="D122" s="209"/>
      <c r="E122" s="209"/>
      <c r="F122" s="209"/>
      <c r="G122" s="209"/>
      <c r="H122" s="209"/>
    </row>
    <row r="123" spans="1:8">
      <c r="A123" s="209"/>
      <c r="B123" s="209"/>
      <c r="C123" s="209"/>
      <c r="D123" s="209"/>
      <c r="E123" s="209"/>
      <c r="F123" s="209"/>
      <c r="G123" s="209"/>
      <c r="H123" s="209"/>
    </row>
    <row r="124" spans="1:8">
      <c r="A124" s="209"/>
      <c r="B124" s="209"/>
      <c r="C124" s="209"/>
      <c r="D124" s="209"/>
      <c r="E124" s="209"/>
      <c r="F124" s="209"/>
      <c r="G124" s="209"/>
      <c r="H124" s="209"/>
    </row>
    <row r="125" spans="1:8">
      <c r="A125" s="209"/>
      <c r="B125" s="209"/>
      <c r="C125" s="209"/>
      <c r="D125" s="209"/>
      <c r="E125" s="209"/>
      <c r="F125" s="209"/>
      <c r="G125" s="209"/>
      <c r="H125" s="209"/>
    </row>
    <row r="126" spans="1:8">
      <c r="A126" s="209"/>
      <c r="B126" s="209"/>
      <c r="C126" s="209"/>
      <c r="D126" s="209"/>
      <c r="E126" s="209"/>
      <c r="F126" s="209"/>
      <c r="G126" s="209"/>
      <c r="H126" s="209"/>
    </row>
    <row r="127" spans="1:8">
      <c r="A127" s="209"/>
      <c r="B127" s="209"/>
      <c r="C127" s="209"/>
      <c r="D127" s="209"/>
      <c r="E127" s="209"/>
      <c r="F127" s="209"/>
      <c r="G127" s="209"/>
      <c r="H127" s="209"/>
    </row>
    <row r="128" spans="1:8">
      <c r="A128" s="209"/>
      <c r="B128" s="209"/>
      <c r="C128" s="209"/>
      <c r="D128" s="209"/>
      <c r="E128" s="209"/>
      <c r="F128" s="209"/>
      <c r="G128" s="209"/>
      <c r="H128" s="209"/>
    </row>
    <row r="129" spans="1:8">
      <c r="A129" s="209"/>
      <c r="B129" s="209"/>
      <c r="C129" s="209"/>
      <c r="D129" s="209"/>
      <c r="E129" s="209"/>
      <c r="F129" s="209"/>
      <c r="G129" s="209"/>
      <c r="H129" s="209"/>
    </row>
    <row r="130" spans="1:8">
      <c r="A130" s="209"/>
      <c r="B130" s="209"/>
      <c r="C130" s="209"/>
      <c r="D130" s="209"/>
      <c r="E130" s="209"/>
      <c r="F130" s="209"/>
      <c r="G130" s="209"/>
      <c r="H130" s="209"/>
    </row>
    <row r="131" spans="1:8">
      <c r="A131" s="209"/>
      <c r="B131" s="209"/>
      <c r="C131" s="209"/>
      <c r="D131" s="209"/>
      <c r="E131" s="209"/>
      <c r="F131" s="209"/>
      <c r="G131" s="209"/>
      <c r="H131" s="209"/>
    </row>
    <row r="132" spans="1:8">
      <c r="A132" s="209"/>
      <c r="B132" s="209"/>
      <c r="C132" s="209"/>
      <c r="D132" s="209"/>
      <c r="E132" s="209"/>
      <c r="F132" s="209"/>
      <c r="G132" s="209"/>
      <c r="H132" s="209"/>
    </row>
    <row r="133" spans="1:8">
      <c r="A133" s="209"/>
      <c r="B133" s="209"/>
      <c r="C133" s="209"/>
      <c r="D133" s="209"/>
      <c r="E133" s="209"/>
      <c r="F133" s="209"/>
      <c r="G133" s="209"/>
      <c r="H133" s="209"/>
    </row>
    <row r="134" spans="1:8">
      <c r="A134" s="209"/>
      <c r="B134" s="209"/>
      <c r="C134" s="209"/>
      <c r="D134" s="209"/>
      <c r="E134" s="209"/>
      <c r="F134" s="209"/>
      <c r="G134" s="209"/>
      <c r="H134" s="209"/>
    </row>
    <row r="135" spans="1:8">
      <c r="A135" s="209"/>
      <c r="B135" s="209"/>
      <c r="C135" s="209"/>
      <c r="D135" s="209"/>
      <c r="E135" s="209"/>
      <c r="F135" s="209"/>
      <c r="G135" s="209"/>
      <c r="H135" s="209"/>
    </row>
    <row r="136" spans="1:8">
      <c r="A136" s="209"/>
      <c r="B136" s="209"/>
      <c r="C136" s="209"/>
      <c r="D136" s="209"/>
      <c r="E136" s="209"/>
      <c r="F136" s="209"/>
      <c r="G136" s="209"/>
      <c r="H136" s="209"/>
    </row>
    <row r="137" spans="1:8">
      <c r="A137" s="209"/>
      <c r="B137" s="209"/>
      <c r="C137" s="209"/>
      <c r="D137" s="209"/>
      <c r="E137" s="209"/>
      <c r="F137" s="209"/>
      <c r="G137" s="209"/>
      <c r="H137" s="209"/>
    </row>
    <row r="138" spans="1:8">
      <c r="A138" s="209"/>
      <c r="B138" s="209"/>
      <c r="C138" s="209"/>
      <c r="D138" s="209"/>
      <c r="E138" s="209"/>
      <c r="F138" s="209"/>
      <c r="G138" s="209"/>
      <c r="H138" s="209"/>
    </row>
    <row r="139" spans="1:8">
      <c r="A139" s="209"/>
      <c r="B139" s="209"/>
      <c r="C139" s="209"/>
      <c r="D139" s="209"/>
      <c r="E139" s="209"/>
      <c r="F139" s="209"/>
      <c r="G139" s="209"/>
      <c r="H139" s="209"/>
    </row>
    <row r="140" spans="1:8">
      <c r="A140" s="209"/>
      <c r="B140" s="209"/>
      <c r="C140" s="209"/>
      <c r="D140" s="209"/>
      <c r="E140" s="209"/>
      <c r="F140" s="209"/>
      <c r="G140" s="209"/>
      <c r="H140" s="209"/>
    </row>
    <row r="141" spans="1:8">
      <c r="A141" s="209"/>
      <c r="B141" s="209"/>
      <c r="C141" s="209"/>
      <c r="D141" s="209"/>
      <c r="E141" s="209"/>
      <c r="F141" s="209"/>
      <c r="G141" s="209"/>
      <c r="H141" s="209"/>
    </row>
    <row r="142" spans="1:8">
      <c r="A142" s="209"/>
      <c r="B142" s="209"/>
      <c r="C142" s="209"/>
      <c r="D142" s="209"/>
      <c r="E142" s="209"/>
      <c r="F142" s="209"/>
      <c r="G142" s="209"/>
      <c r="H142" s="209"/>
    </row>
    <row r="143" spans="1:8">
      <c r="A143" s="209"/>
      <c r="B143" s="209"/>
      <c r="C143" s="209"/>
      <c r="D143" s="209"/>
      <c r="E143" s="209"/>
      <c r="F143" s="209"/>
      <c r="G143" s="209"/>
      <c r="H143" s="209"/>
    </row>
    <row r="144" spans="1:8">
      <c r="A144" s="209"/>
      <c r="B144" s="209"/>
      <c r="C144" s="209"/>
      <c r="D144" s="209"/>
      <c r="E144" s="209"/>
      <c r="F144" s="209"/>
      <c r="G144" s="209"/>
      <c r="H144" s="209"/>
    </row>
    <row r="145" spans="1:8">
      <c r="A145" s="209"/>
      <c r="B145" s="209"/>
      <c r="C145" s="209"/>
      <c r="D145" s="209"/>
      <c r="E145" s="209"/>
      <c r="F145" s="209"/>
      <c r="G145" s="209"/>
      <c r="H145" s="209"/>
    </row>
    <row r="146" spans="1:8">
      <c r="A146" s="209"/>
      <c r="B146" s="209"/>
      <c r="C146" s="209"/>
      <c r="D146" s="209"/>
      <c r="E146" s="209"/>
      <c r="F146" s="209"/>
      <c r="G146" s="209"/>
      <c r="H146" s="209"/>
    </row>
    <row r="147" spans="1:8">
      <c r="A147" s="209"/>
      <c r="B147" s="209"/>
      <c r="C147" s="209"/>
      <c r="D147" s="209"/>
      <c r="E147" s="209"/>
      <c r="F147" s="209"/>
      <c r="G147" s="209"/>
      <c r="H147" s="209"/>
    </row>
    <row r="148" spans="1:8">
      <c r="A148" s="209"/>
      <c r="B148" s="209"/>
      <c r="C148" s="209"/>
      <c r="D148" s="209"/>
      <c r="E148" s="209"/>
      <c r="F148" s="209"/>
      <c r="G148" s="209"/>
      <c r="H148" s="209"/>
    </row>
    <row r="149" spans="1:8">
      <c r="A149" s="209"/>
      <c r="B149" s="209"/>
      <c r="C149" s="209"/>
      <c r="D149" s="209"/>
      <c r="E149" s="209"/>
      <c r="F149" s="209"/>
      <c r="G149" s="209"/>
      <c r="H149" s="209"/>
    </row>
    <row r="150" spans="1:8">
      <c r="A150" s="209"/>
      <c r="B150" s="209"/>
      <c r="C150" s="209"/>
      <c r="D150" s="209"/>
      <c r="E150" s="209"/>
      <c r="F150" s="209"/>
      <c r="G150" s="209"/>
      <c r="H150" s="209"/>
    </row>
    <row r="151" spans="1:8">
      <c r="A151" s="209"/>
      <c r="B151" s="209"/>
      <c r="C151" s="209"/>
      <c r="D151" s="209"/>
      <c r="E151" s="209"/>
      <c r="F151" s="209"/>
      <c r="G151" s="209"/>
      <c r="H151" s="209"/>
    </row>
    <row r="152" spans="1:8">
      <c r="A152" s="209"/>
      <c r="B152" s="209"/>
      <c r="C152" s="209"/>
      <c r="D152" s="209"/>
      <c r="E152" s="209"/>
      <c r="F152" s="209"/>
      <c r="G152" s="209"/>
      <c r="H152" s="209"/>
    </row>
    <row r="153" spans="1:8">
      <c r="A153" s="209"/>
      <c r="B153" s="209"/>
      <c r="C153" s="209"/>
      <c r="D153" s="209"/>
      <c r="E153" s="209"/>
      <c r="F153" s="209"/>
      <c r="G153" s="209"/>
      <c r="H153" s="209"/>
    </row>
    <row r="154" spans="1:8">
      <c r="A154" s="209"/>
      <c r="B154" s="209"/>
      <c r="C154" s="209"/>
      <c r="D154" s="209"/>
      <c r="E154" s="209"/>
      <c r="F154" s="209"/>
      <c r="G154" s="209"/>
      <c r="H154" s="209"/>
    </row>
    <row r="155" spans="1:8">
      <c r="A155" s="209"/>
      <c r="B155" s="209"/>
      <c r="C155" s="209"/>
      <c r="D155" s="209"/>
      <c r="E155" s="209"/>
      <c r="F155" s="209"/>
      <c r="G155" s="209"/>
      <c r="H155" s="209"/>
    </row>
    <row r="156" spans="1:8">
      <c r="A156" s="209"/>
      <c r="B156" s="209"/>
      <c r="C156" s="209"/>
      <c r="D156" s="209"/>
      <c r="E156" s="209"/>
      <c r="F156" s="209"/>
      <c r="G156" s="209"/>
      <c r="H156" s="209"/>
    </row>
    <row r="157" spans="1:8">
      <c r="A157" s="209"/>
      <c r="B157" s="209"/>
      <c r="C157" s="209"/>
      <c r="D157" s="209"/>
      <c r="E157" s="209"/>
      <c r="F157" s="209"/>
      <c r="G157" s="209"/>
      <c r="H157" s="209"/>
    </row>
    <row r="158" spans="1:8">
      <c r="A158" s="209"/>
      <c r="B158" s="209"/>
      <c r="C158" s="209"/>
      <c r="D158" s="209"/>
      <c r="E158" s="209"/>
      <c r="F158" s="209"/>
      <c r="G158" s="209"/>
      <c r="H158" s="209"/>
    </row>
    <row r="159" spans="1:8">
      <c r="A159" s="209"/>
      <c r="B159" s="209"/>
      <c r="C159" s="209"/>
      <c r="D159" s="209"/>
      <c r="E159" s="209"/>
      <c r="F159" s="209"/>
      <c r="G159" s="209"/>
      <c r="H159" s="209"/>
    </row>
    <row r="160" spans="1:8">
      <c r="A160" s="209"/>
      <c r="B160" s="209"/>
      <c r="C160" s="209"/>
      <c r="D160" s="209"/>
      <c r="E160" s="209"/>
      <c r="F160" s="209"/>
      <c r="G160" s="209"/>
      <c r="H160" s="209"/>
    </row>
    <row r="161" spans="1:8">
      <c r="A161" s="209"/>
      <c r="B161" s="209"/>
      <c r="C161" s="209"/>
      <c r="D161" s="209"/>
      <c r="E161" s="209"/>
      <c r="F161" s="209"/>
      <c r="G161" s="209"/>
      <c r="H161" s="209"/>
    </row>
    <row r="162" spans="1:8">
      <c r="A162" s="209"/>
      <c r="B162" s="209"/>
      <c r="C162" s="209"/>
      <c r="D162" s="209"/>
      <c r="E162" s="209"/>
      <c r="F162" s="209"/>
      <c r="G162" s="209"/>
      <c r="H162" s="209"/>
    </row>
    <row r="163" spans="1:8">
      <c r="A163" s="209"/>
      <c r="B163" s="209"/>
      <c r="C163" s="209"/>
      <c r="D163" s="209"/>
      <c r="E163" s="209"/>
      <c r="F163" s="209"/>
      <c r="G163" s="209"/>
      <c r="H163" s="209"/>
    </row>
    <row r="164" spans="1:8">
      <c r="A164" s="209"/>
      <c r="B164" s="209"/>
      <c r="C164" s="209"/>
      <c r="D164" s="209"/>
      <c r="E164" s="209"/>
      <c r="F164" s="209"/>
      <c r="G164" s="209"/>
      <c r="H164" s="209"/>
    </row>
    <row r="165" spans="1:8">
      <c r="A165" s="209"/>
      <c r="B165" s="209"/>
      <c r="C165" s="209"/>
      <c r="D165" s="209"/>
      <c r="E165" s="209"/>
      <c r="F165" s="209"/>
      <c r="G165" s="209"/>
      <c r="H165" s="209"/>
    </row>
    <row r="166" spans="1:8">
      <c r="A166" s="209"/>
      <c r="B166" s="209"/>
      <c r="C166" s="209"/>
      <c r="D166" s="209"/>
      <c r="E166" s="209"/>
      <c r="F166" s="209"/>
      <c r="G166" s="209"/>
      <c r="H166" s="209"/>
    </row>
    <row r="167" spans="1:8">
      <c r="A167" s="209"/>
      <c r="B167" s="209"/>
      <c r="C167" s="209"/>
      <c r="D167" s="209"/>
      <c r="E167" s="209"/>
      <c r="F167" s="209"/>
      <c r="G167" s="209"/>
      <c r="H167" s="209"/>
    </row>
    <row r="168" spans="1:8">
      <c r="A168" s="209"/>
      <c r="B168" s="209"/>
      <c r="C168" s="209"/>
      <c r="D168" s="209"/>
      <c r="E168" s="209"/>
      <c r="F168" s="209"/>
      <c r="G168" s="209"/>
      <c r="H168" s="209"/>
    </row>
    <row r="169" spans="1:8">
      <c r="A169" s="209"/>
      <c r="B169" s="209"/>
      <c r="C169" s="209"/>
      <c r="D169" s="209"/>
      <c r="E169" s="209"/>
      <c r="F169" s="209"/>
      <c r="G169" s="209"/>
      <c r="H169" s="209"/>
    </row>
    <row r="170" spans="1:8">
      <c r="A170" s="209"/>
      <c r="B170" s="209"/>
      <c r="C170" s="209"/>
      <c r="D170" s="209"/>
      <c r="E170" s="209"/>
      <c r="F170" s="209"/>
      <c r="G170" s="209"/>
      <c r="H170" s="209"/>
    </row>
    <row r="171" spans="1:8">
      <c r="A171" s="209"/>
      <c r="B171" s="209"/>
      <c r="C171" s="209"/>
      <c r="D171" s="209"/>
      <c r="E171" s="209"/>
      <c r="F171" s="209"/>
      <c r="G171" s="209"/>
      <c r="H171" s="209"/>
    </row>
    <row r="172" spans="1:8">
      <c r="A172" s="209"/>
      <c r="B172" s="209"/>
      <c r="C172" s="209"/>
      <c r="D172" s="209"/>
      <c r="E172" s="209"/>
      <c r="F172" s="209"/>
      <c r="G172" s="209"/>
      <c r="H172" s="209"/>
    </row>
    <row r="173" spans="1:8">
      <c r="A173" s="209"/>
      <c r="B173" s="209"/>
      <c r="C173" s="209"/>
      <c r="D173" s="209"/>
      <c r="E173" s="209"/>
      <c r="F173" s="209"/>
      <c r="G173" s="209"/>
      <c r="H173" s="209"/>
    </row>
    <row r="174" spans="1:8">
      <c r="A174" s="209"/>
      <c r="B174" s="209"/>
      <c r="C174" s="209"/>
      <c r="D174" s="209"/>
      <c r="E174" s="209"/>
      <c r="F174" s="209"/>
      <c r="G174" s="209"/>
      <c r="H174" s="209"/>
    </row>
    <row r="175" spans="1:8">
      <c r="A175" s="209"/>
      <c r="B175" s="209"/>
      <c r="C175" s="209"/>
      <c r="D175" s="209"/>
      <c r="E175" s="209"/>
      <c r="F175" s="209"/>
      <c r="G175" s="209"/>
      <c r="H175" s="209"/>
    </row>
    <row r="176" spans="1:8">
      <c r="A176" s="209"/>
      <c r="B176" s="209"/>
      <c r="C176" s="209"/>
      <c r="D176" s="209"/>
      <c r="E176" s="209"/>
      <c r="F176" s="209"/>
      <c r="G176" s="209"/>
      <c r="H176" s="209"/>
    </row>
    <row r="177" spans="1:8">
      <c r="A177" s="209"/>
      <c r="B177" s="209"/>
      <c r="C177" s="209"/>
      <c r="D177" s="209"/>
      <c r="E177" s="209"/>
      <c r="F177" s="209"/>
      <c r="G177" s="209"/>
      <c r="H177" s="209"/>
    </row>
    <row r="178" spans="1:8">
      <c r="A178" s="209"/>
      <c r="B178" s="209"/>
      <c r="C178" s="209"/>
      <c r="D178" s="209"/>
      <c r="E178" s="209"/>
      <c r="F178" s="209"/>
      <c r="G178" s="209"/>
      <c r="H178" s="209"/>
    </row>
    <row r="179" spans="1:8">
      <c r="A179" s="209"/>
      <c r="B179" s="209"/>
      <c r="C179" s="209"/>
      <c r="D179" s="209"/>
      <c r="E179" s="209"/>
      <c r="F179" s="209"/>
      <c r="G179" s="209"/>
      <c r="H179" s="209"/>
    </row>
    <row r="180" spans="1:8">
      <c r="A180" s="209"/>
      <c r="B180" s="209"/>
      <c r="C180" s="209"/>
      <c r="D180" s="209"/>
      <c r="E180" s="209"/>
      <c r="F180" s="209"/>
      <c r="G180" s="209"/>
      <c r="H180" s="209"/>
    </row>
    <row r="181" spans="1:8">
      <c r="A181" s="209"/>
      <c r="B181" s="209"/>
      <c r="C181" s="209"/>
      <c r="D181" s="209"/>
      <c r="E181" s="209"/>
      <c r="F181" s="209"/>
      <c r="G181" s="209"/>
      <c r="H181" s="209"/>
    </row>
    <row r="182" spans="1:8">
      <c r="A182" s="209"/>
      <c r="B182" s="209"/>
      <c r="C182" s="209"/>
      <c r="D182" s="209"/>
      <c r="E182" s="209"/>
      <c r="F182" s="209"/>
      <c r="G182" s="209"/>
      <c r="H182" s="209"/>
    </row>
    <row r="183" spans="1:8">
      <c r="A183" s="209"/>
      <c r="B183" s="209"/>
      <c r="C183" s="209"/>
      <c r="D183" s="209"/>
      <c r="E183" s="209"/>
      <c r="F183" s="209"/>
      <c r="G183" s="209"/>
      <c r="H183" s="209"/>
    </row>
    <row r="184" spans="1:8">
      <c r="A184" s="209"/>
      <c r="B184" s="209"/>
      <c r="C184" s="209"/>
      <c r="D184" s="209"/>
      <c r="E184" s="209"/>
      <c r="F184" s="209"/>
      <c r="G184" s="209"/>
      <c r="H184" s="209"/>
    </row>
    <row r="185" spans="1:8">
      <c r="A185" s="209"/>
      <c r="B185" s="209"/>
      <c r="C185" s="209"/>
      <c r="D185" s="209"/>
      <c r="E185" s="209"/>
      <c r="F185" s="209"/>
      <c r="G185" s="209"/>
      <c r="H185" s="209"/>
    </row>
    <row r="186" spans="1:8">
      <c r="A186" s="209"/>
      <c r="B186" s="209"/>
      <c r="C186" s="209"/>
      <c r="D186" s="209"/>
      <c r="E186" s="209"/>
      <c r="F186" s="209"/>
      <c r="G186" s="209"/>
      <c r="H186" s="209"/>
    </row>
    <row r="187" spans="1:8">
      <c r="A187" s="209"/>
      <c r="B187" s="209"/>
      <c r="C187" s="209"/>
      <c r="D187" s="209"/>
      <c r="E187" s="209"/>
      <c r="F187" s="209"/>
      <c r="G187" s="209"/>
      <c r="H187" s="209"/>
    </row>
    <row r="188" spans="1:8">
      <c r="A188" s="209"/>
      <c r="B188" s="209"/>
      <c r="C188" s="209"/>
      <c r="D188" s="209"/>
      <c r="E188" s="209"/>
      <c r="F188" s="209"/>
      <c r="G188" s="209"/>
      <c r="H188" s="209"/>
    </row>
    <row r="189" spans="1:8">
      <c r="A189" s="209"/>
      <c r="B189" s="209"/>
      <c r="C189" s="209"/>
      <c r="D189" s="209"/>
      <c r="E189" s="209"/>
      <c r="F189" s="209"/>
      <c r="G189" s="209"/>
      <c r="H189" s="209"/>
    </row>
    <row r="190" spans="1:8">
      <c r="A190" s="209"/>
      <c r="B190" s="209"/>
      <c r="C190" s="209"/>
      <c r="D190" s="209"/>
      <c r="E190" s="209"/>
      <c r="F190" s="209"/>
      <c r="G190" s="209"/>
      <c r="H190" s="209"/>
    </row>
    <row r="191" spans="1:8">
      <c r="A191" s="209"/>
      <c r="B191" s="209"/>
      <c r="C191" s="209"/>
      <c r="D191" s="209"/>
      <c r="E191" s="209"/>
      <c r="F191" s="209"/>
      <c r="G191" s="209"/>
      <c r="H191" s="209"/>
    </row>
    <row r="192" spans="1:8">
      <c r="A192" s="209"/>
      <c r="B192" s="209"/>
      <c r="C192" s="209"/>
      <c r="D192" s="209"/>
      <c r="E192" s="209"/>
      <c r="F192" s="209"/>
      <c r="G192" s="209"/>
      <c r="H192" s="209"/>
    </row>
    <row r="193" spans="1:8">
      <c r="A193" s="209"/>
      <c r="B193" s="209"/>
      <c r="C193" s="209"/>
      <c r="D193" s="209"/>
      <c r="E193" s="209"/>
      <c r="F193" s="209"/>
      <c r="G193" s="209"/>
      <c r="H193" s="209"/>
    </row>
    <row r="194" spans="1:8">
      <c r="A194" s="209"/>
      <c r="B194" s="209"/>
      <c r="C194" s="209"/>
      <c r="D194" s="209"/>
      <c r="E194" s="209"/>
      <c r="F194" s="209"/>
      <c r="G194" s="209"/>
      <c r="H194" s="209"/>
    </row>
    <row r="195" spans="1:8">
      <c r="A195" s="209"/>
      <c r="B195" s="209"/>
      <c r="C195" s="209"/>
      <c r="D195" s="209"/>
      <c r="E195" s="209"/>
      <c r="F195" s="209"/>
      <c r="G195" s="209"/>
      <c r="H195" s="209"/>
    </row>
    <row r="196" spans="1:8">
      <c r="A196" s="209"/>
      <c r="B196" s="209"/>
      <c r="C196" s="209"/>
      <c r="D196" s="209"/>
      <c r="E196" s="209"/>
      <c r="F196" s="209"/>
      <c r="G196" s="209"/>
      <c r="H196" s="209"/>
    </row>
    <row r="197" spans="1:8">
      <c r="A197" s="209"/>
      <c r="B197" s="209"/>
      <c r="C197" s="209"/>
      <c r="D197" s="209"/>
      <c r="E197" s="209"/>
      <c r="F197" s="209"/>
      <c r="G197" s="209"/>
      <c r="H197" s="209"/>
    </row>
    <row r="198" spans="1:8">
      <c r="A198" s="209"/>
      <c r="B198" s="209"/>
      <c r="C198" s="209"/>
      <c r="D198" s="209"/>
      <c r="E198" s="209"/>
      <c r="F198" s="209"/>
      <c r="G198" s="209"/>
      <c r="H198" s="209"/>
    </row>
    <row r="199" spans="1:8">
      <c r="A199" s="209"/>
      <c r="B199" s="209"/>
      <c r="C199" s="209"/>
      <c r="D199" s="209"/>
      <c r="E199" s="209"/>
      <c r="F199" s="209"/>
      <c r="G199" s="209"/>
      <c r="H199" s="209"/>
    </row>
    <row r="200" spans="1:8">
      <c r="A200" s="209"/>
      <c r="B200" s="209"/>
      <c r="C200" s="209"/>
      <c r="D200" s="209"/>
      <c r="E200" s="209"/>
      <c r="F200" s="209"/>
      <c r="G200" s="209"/>
      <c r="H200" s="209"/>
    </row>
    <row r="201" spans="1:8">
      <c r="A201" s="209"/>
      <c r="B201" s="209"/>
      <c r="C201" s="209"/>
      <c r="D201" s="209"/>
      <c r="E201" s="209"/>
      <c r="F201" s="209"/>
      <c r="G201" s="209"/>
      <c r="H201" s="209"/>
    </row>
    <row r="202" spans="1:8">
      <c r="A202" s="209"/>
      <c r="B202" s="209"/>
      <c r="C202" s="209"/>
      <c r="D202" s="209"/>
      <c r="E202" s="209"/>
      <c r="F202" s="209"/>
      <c r="G202" s="209"/>
      <c r="H202" s="209"/>
    </row>
    <row r="203" spans="1:8">
      <c r="A203" s="209"/>
      <c r="B203" s="209"/>
      <c r="C203" s="209"/>
      <c r="D203" s="209"/>
      <c r="E203" s="209"/>
      <c r="F203" s="209"/>
      <c r="G203" s="209"/>
      <c r="H203" s="209"/>
    </row>
    <row r="204" spans="1:8">
      <c r="A204" s="209"/>
      <c r="B204" s="209"/>
      <c r="C204" s="209"/>
      <c r="D204" s="209"/>
      <c r="E204" s="209"/>
      <c r="F204" s="209"/>
      <c r="G204" s="209"/>
      <c r="H204" s="209"/>
    </row>
    <row r="205" spans="1:8">
      <c r="A205" s="209"/>
      <c r="B205" s="209"/>
      <c r="C205" s="209"/>
      <c r="D205" s="209"/>
      <c r="E205" s="209"/>
      <c r="F205" s="209"/>
      <c r="G205" s="209"/>
      <c r="H205" s="209"/>
    </row>
    <row r="206" spans="1:8">
      <c r="A206" s="209"/>
      <c r="B206" s="209"/>
      <c r="C206" s="209"/>
      <c r="D206" s="209"/>
      <c r="E206" s="209"/>
      <c r="F206" s="209"/>
      <c r="G206" s="209"/>
      <c r="H206" s="209"/>
    </row>
    <row r="207" spans="1:8">
      <c r="A207" s="209"/>
      <c r="B207" s="209"/>
      <c r="C207" s="209"/>
      <c r="D207" s="209"/>
      <c r="E207" s="209"/>
      <c r="F207" s="209"/>
      <c r="G207" s="209"/>
      <c r="H207" s="209"/>
    </row>
    <row r="208" spans="1:8">
      <c r="A208" s="209"/>
      <c r="B208" s="209"/>
      <c r="C208" s="209"/>
      <c r="D208" s="209"/>
      <c r="E208" s="209"/>
      <c r="F208" s="209"/>
      <c r="G208" s="209"/>
      <c r="H208" s="209"/>
    </row>
    <row r="209" spans="1:8">
      <c r="A209" s="209"/>
      <c r="B209" s="209"/>
      <c r="C209" s="209"/>
      <c r="D209" s="209"/>
      <c r="E209" s="209"/>
      <c r="F209" s="209"/>
      <c r="G209" s="209"/>
      <c r="H209" s="209"/>
    </row>
    <row r="210" spans="1:8">
      <c r="A210" s="209"/>
      <c r="B210" s="209"/>
      <c r="C210" s="209"/>
      <c r="D210" s="209"/>
      <c r="E210" s="209"/>
      <c r="F210" s="209"/>
      <c r="G210" s="209"/>
      <c r="H210" s="209"/>
    </row>
    <row r="211" spans="1:8">
      <c r="A211" s="209"/>
      <c r="B211" s="209"/>
      <c r="C211" s="209"/>
      <c r="D211" s="209"/>
      <c r="E211" s="209"/>
      <c r="F211" s="209"/>
      <c r="G211" s="209"/>
      <c r="H211" s="209"/>
    </row>
    <row r="212" spans="1:8">
      <c r="A212" s="209"/>
      <c r="B212" s="209"/>
      <c r="C212" s="209"/>
      <c r="D212" s="209"/>
      <c r="E212" s="209"/>
      <c r="F212" s="209"/>
      <c r="G212" s="209"/>
      <c r="H212" s="209"/>
    </row>
    <row r="213" spans="1:8">
      <c r="A213" s="209"/>
      <c r="B213" s="209"/>
      <c r="C213" s="209"/>
      <c r="D213" s="209"/>
      <c r="E213" s="209"/>
      <c r="F213" s="209"/>
      <c r="G213" s="209"/>
      <c r="H213" s="209"/>
    </row>
    <row r="214" spans="1:8">
      <c r="A214" s="209"/>
      <c r="B214" s="209"/>
      <c r="C214" s="209"/>
      <c r="D214" s="209"/>
      <c r="E214" s="209"/>
      <c r="F214" s="209"/>
      <c r="G214" s="209"/>
      <c r="H214" s="209"/>
    </row>
    <row r="215" spans="1:8">
      <c r="A215" s="209"/>
      <c r="B215" s="209"/>
      <c r="C215" s="209"/>
      <c r="D215" s="209"/>
      <c r="E215" s="209"/>
      <c r="F215" s="209"/>
      <c r="G215" s="209"/>
      <c r="H215" s="209"/>
    </row>
    <row r="216" spans="1:8">
      <c r="A216" s="209"/>
      <c r="B216" s="209"/>
      <c r="C216" s="209"/>
      <c r="D216" s="209"/>
      <c r="E216" s="209"/>
      <c r="F216" s="209"/>
      <c r="G216" s="209"/>
      <c r="H216" s="209"/>
    </row>
    <row r="217" spans="1:8">
      <c r="A217" s="209"/>
      <c r="B217" s="209"/>
      <c r="C217" s="209"/>
      <c r="D217" s="209"/>
      <c r="E217" s="209"/>
      <c r="F217" s="209"/>
      <c r="G217" s="209"/>
      <c r="H217" s="209"/>
    </row>
    <row r="218" spans="1:8">
      <c r="A218" s="209"/>
      <c r="B218" s="209"/>
      <c r="C218" s="209"/>
      <c r="D218" s="209"/>
      <c r="E218" s="209"/>
      <c r="F218" s="209"/>
      <c r="G218" s="209"/>
      <c r="H218" s="209"/>
    </row>
    <row r="219" spans="1:8">
      <c r="A219" s="209"/>
      <c r="B219" s="209"/>
      <c r="C219" s="209"/>
      <c r="D219" s="209"/>
      <c r="E219" s="209"/>
      <c r="F219" s="209"/>
      <c r="G219" s="209"/>
      <c r="H219" s="209"/>
    </row>
    <row r="220" spans="1:8">
      <c r="A220" s="209"/>
      <c r="B220" s="209"/>
      <c r="C220" s="209"/>
      <c r="D220" s="209"/>
      <c r="E220" s="209"/>
      <c r="F220" s="209"/>
      <c r="G220" s="209"/>
      <c r="H220" s="209"/>
    </row>
    <row r="221" spans="1:8">
      <c r="A221" s="209"/>
      <c r="B221" s="209"/>
      <c r="C221" s="209"/>
      <c r="D221" s="209"/>
      <c r="E221" s="209"/>
      <c r="F221" s="209"/>
      <c r="G221" s="209"/>
      <c r="H221" s="209"/>
    </row>
    <row r="222" spans="1:8">
      <c r="A222" s="209"/>
      <c r="B222" s="209"/>
      <c r="C222" s="209"/>
      <c r="D222" s="209"/>
      <c r="E222" s="209"/>
      <c r="F222" s="209"/>
      <c r="G222" s="209"/>
      <c r="H222" s="209"/>
    </row>
    <row r="223" spans="1:8">
      <c r="A223" s="209"/>
      <c r="B223" s="209"/>
      <c r="C223" s="209"/>
      <c r="D223" s="209"/>
      <c r="E223" s="209"/>
      <c r="F223" s="209"/>
      <c r="G223" s="209"/>
      <c r="H223" s="209"/>
    </row>
    <row r="224" spans="1:8">
      <c r="A224" s="209"/>
      <c r="B224" s="209"/>
      <c r="C224" s="209"/>
      <c r="D224" s="209"/>
      <c r="E224" s="209"/>
      <c r="F224" s="209"/>
      <c r="G224" s="209"/>
      <c r="H224" s="209"/>
    </row>
    <row r="225" spans="1:8">
      <c r="A225" s="209"/>
      <c r="B225" s="209"/>
      <c r="C225" s="209"/>
      <c r="D225" s="209"/>
      <c r="E225" s="209"/>
      <c r="F225" s="209"/>
      <c r="G225" s="209"/>
      <c r="H225" s="209"/>
    </row>
    <row r="226" spans="1:8">
      <c r="A226" s="209"/>
      <c r="B226" s="209"/>
      <c r="C226" s="209"/>
      <c r="D226" s="209"/>
      <c r="E226" s="209"/>
      <c r="F226" s="209"/>
      <c r="G226" s="209"/>
      <c r="H226" s="209"/>
    </row>
    <row r="227" spans="1:8">
      <c r="A227" s="209"/>
      <c r="B227" s="209"/>
      <c r="C227" s="209"/>
      <c r="D227" s="209"/>
      <c r="E227" s="209"/>
      <c r="F227" s="209"/>
      <c r="G227" s="209"/>
      <c r="H227" s="209"/>
    </row>
    <row r="228" spans="1:8">
      <c r="A228" s="209"/>
      <c r="B228" s="209"/>
      <c r="C228" s="209"/>
      <c r="D228" s="209"/>
      <c r="E228" s="209"/>
      <c r="F228" s="209"/>
      <c r="G228" s="209"/>
      <c r="H228" s="209"/>
    </row>
    <row r="229" spans="1:8">
      <c r="A229" s="209"/>
      <c r="B229" s="209"/>
      <c r="C229" s="209"/>
      <c r="D229" s="209"/>
      <c r="E229" s="209"/>
      <c r="F229" s="209"/>
      <c r="G229" s="209"/>
      <c r="H229" s="209"/>
    </row>
    <row r="230" spans="1:8">
      <c r="A230" s="209"/>
      <c r="B230" s="209"/>
      <c r="C230" s="209"/>
      <c r="D230" s="209"/>
      <c r="E230" s="209"/>
      <c r="F230" s="209"/>
      <c r="G230" s="209"/>
      <c r="H230" s="209"/>
    </row>
    <row r="231" spans="1:8">
      <c r="A231" s="209"/>
      <c r="B231" s="209"/>
      <c r="C231" s="209"/>
      <c r="D231" s="209"/>
      <c r="E231" s="209"/>
      <c r="F231" s="209"/>
      <c r="G231" s="209"/>
      <c r="H231" s="209"/>
    </row>
    <row r="232" spans="1:8">
      <c r="A232" s="209"/>
      <c r="B232" s="209"/>
      <c r="C232" s="209"/>
      <c r="D232" s="209"/>
      <c r="E232" s="209"/>
      <c r="F232" s="209"/>
      <c r="G232" s="209"/>
      <c r="H232" s="209"/>
    </row>
    <row r="233" spans="1:8">
      <c r="A233" s="209"/>
      <c r="B233" s="209"/>
      <c r="C233" s="209"/>
      <c r="D233" s="209"/>
      <c r="E233" s="209"/>
      <c r="F233" s="209"/>
      <c r="G233" s="209"/>
      <c r="H233" s="209"/>
    </row>
    <row r="234" spans="1:8">
      <c r="A234" s="209"/>
      <c r="B234" s="209"/>
      <c r="C234" s="209"/>
      <c r="D234" s="209"/>
      <c r="E234" s="209"/>
      <c r="F234" s="209"/>
      <c r="G234" s="209"/>
      <c r="H234" s="209"/>
    </row>
    <row r="235" spans="1:8">
      <c r="A235" s="209"/>
      <c r="B235" s="209"/>
      <c r="C235" s="209"/>
      <c r="D235" s="209"/>
      <c r="E235" s="209"/>
      <c r="F235" s="209"/>
      <c r="G235" s="209"/>
      <c r="H235" s="209"/>
    </row>
    <row r="236" spans="1:8">
      <c r="A236" s="209"/>
      <c r="B236" s="209"/>
      <c r="C236" s="209"/>
      <c r="D236" s="209"/>
      <c r="E236" s="209"/>
      <c r="F236" s="209"/>
      <c r="G236" s="209"/>
      <c r="H236" s="209"/>
    </row>
    <row r="237" spans="1:8">
      <c r="A237" s="209"/>
      <c r="B237" s="209"/>
      <c r="C237" s="209"/>
      <c r="D237" s="209"/>
      <c r="E237" s="209"/>
      <c r="F237" s="209"/>
      <c r="G237" s="209"/>
      <c r="H237" s="209"/>
    </row>
    <row r="238" spans="1:8">
      <c r="A238" s="209"/>
      <c r="B238" s="209"/>
      <c r="C238" s="209"/>
      <c r="D238" s="209"/>
      <c r="E238" s="209"/>
      <c r="F238" s="209"/>
      <c r="G238" s="209"/>
      <c r="H238" s="209"/>
    </row>
    <row r="239" spans="1:8">
      <c r="A239" s="209"/>
      <c r="B239" s="209"/>
      <c r="C239" s="209"/>
      <c r="D239" s="209"/>
      <c r="E239" s="209"/>
      <c r="F239" s="209"/>
      <c r="G239" s="209"/>
      <c r="H239" s="209"/>
    </row>
    <row r="240" spans="1:8">
      <c r="A240" s="209"/>
      <c r="B240" s="209"/>
      <c r="C240" s="209"/>
      <c r="D240" s="209"/>
      <c r="E240" s="209"/>
      <c r="F240" s="209"/>
      <c r="G240" s="209"/>
      <c r="H240" s="209"/>
    </row>
    <row r="241" spans="1:8">
      <c r="A241" s="209"/>
      <c r="B241" s="209"/>
      <c r="C241" s="209"/>
      <c r="D241" s="209"/>
      <c r="E241" s="209"/>
      <c r="F241" s="209"/>
      <c r="G241" s="209"/>
      <c r="H241" s="209"/>
    </row>
    <row r="242" spans="1:8">
      <c r="A242" s="209"/>
      <c r="B242" s="209"/>
      <c r="C242" s="209"/>
      <c r="D242" s="209"/>
      <c r="E242" s="209"/>
      <c r="F242" s="209"/>
      <c r="G242" s="209"/>
      <c r="H242" s="209"/>
    </row>
    <row r="243" spans="1:8">
      <c r="A243" s="209"/>
      <c r="B243" s="209"/>
      <c r="C243" s="209"/>
      <c r="D243" s="209"/>
      <c r="E243" s="209"/>
      <c r="F243" s="209"/>
      <c r="G243" s="209"/>
      <c r="H243" s="209"/>
    </row>
    <row r="244" spans="1:8">
      <c r="A244" s="209"/>
      <c r="B244" s="209"/>
      <c r="C244" s="209"/>
      <c r="D244" s="209"/>
      <c r="E244" s="209"/>
      <c r="F244" s="209"/>
      <c r="G244" s="209"/>
      <c r="H244" s="209"/>
    </row>
    <row r="245" spans="1:8">
      <c r="A245" s="209"/>
      <c r="B245" s="209"/>
      <c r="C245" s="209"/>
      <c r="D245" s="209"/>
      <c r="E245" s="209"/>
      <c r="F245" s="209"/>
      <c r="G245" s="209"/>
      <c r="H245" s="209"/>
    </row>
    <row r="246" spans="1:8">
      <c r="A246" s="209"/>
      <c r="B246" s="209"/>
      <c r="C246" s="209"/>
      <c r="D246" s="209"/>
      <c r="E246" s="209"/>
      <c r="F246" s="209"/>
      <c r="G246" s="209"/>
      <c r="H246" s="209"/>
    </row>
    <row r="247" spans="1:8">
      <c r="A247" s="209"/>
      <c r="B247" s="209"/>
      <c r="C247" s="209"/>
      <c r="D247" s="209"/>
      <c r="E247" s="209"/>
      <c r="F247" s="209"/>
      <c r="G247" s="209"/>
      <c r="H247" s="209"/>
    </row>
    <row r="248" spans="1:8">
      <c r="A248" s="209"/>
      <c r="B248" s="209"/>
      <c r="C248" s="209"/>
      <c r="D248" s="209"/>
      <c r="E248" s="209"/>
      <c r="F248" s="209"/>
      <c r="G248" s="209"/>
      <c r="H248" s="209"/>
    </row>
    <row r="249" spans="1:8">
      <c r="A249" s="209"/>
      <c r="B249" s="209"/>
      <c r="C249" s="209"/>
      <c r="D249" s="209"/>
      <c r="E249" s="209"/>
      <c r="F249" s="209"/>
      <c r="G249" s="209"/>
      <c r="H249" s="209"/>
    </row>
    <row r="250" spans="1:8">
      <c r="A250" s="209"/>
      <c r="B250" s="209"/>
      <c r="C250" s="209"/>
      <c r="D250" s="209"/>
      <c r="E250" s="209"/>
      <c r="F250" s="209"/>
      <c r="G250" s="209"/>
      <c r="H250" s="209"/>
    </row>
    <row r="251" spans="1:8">
      <c r="A251" s="209"/>
      <c r="B251" s="209"/>
      <c r="C251" s="209"/>
      <c r="D251" s="209"/>
      <c r="E251" s="209"/>
      <c r="F251" s="209"/>
      <c r="G251" s="209"/>
      <c r="H251" s="209"/>
    </row>
    <row r="252" spans="1:8">
      <c r="A252" s="209"/>
      <c r="B252" s="209"/>
      <c r="C252" s="209"/>
      <c r="D252" s="209"/>
      <c r="E252" s="209"/>
      <c r="F252" s="209"/>
      <c r="G252" s="209"/>
      <c r="H252" s="209"/>
    </row>
    <row r="253" spans="1:8">
      <c r="A253" s="209"/>
      <c r="B253" s="209"/>
      <c r="C253" s="209"/>
      <c r="D253" s="209"/>
      <c r="E253" s="209"/>
      <c r="F253" s="209"/>
      <c r="G253" s="209"/>
      <c r="H253" s="209"/>
    </row>
    <row r="254" spans="1:8">
      <c r="A254" s="209"/>
      <c r="B254" s="209"/>
      <c r="C254" s="209"/>
      <c r="D254" s="209"/>
      <c r="E254" s="209"/>
      <c r="F254" s="209"/>
      <c r="G254" s="209"/>
      <c r="H254" s="209"/>
    </row>
    <row r="255" spans="1:8">
      <c r="A255" s="209"/>
      <c r="B255" s="209"/>
      <c r="C255" s="209"/>
      <c r="D255" s="209"/>
      <c r="E255" s="209"/>
      <c r="F255" s="209"/>
      <c r="G255" s="209"/>
      <c r="H255" s="209"/>
    </row>
    <row r="256" spans="1:8">
      <c r="A256" s="209"/>
      <c r="B256" s="209"/>
      <c r="C256" s="209"/>
      <c r="D256" s="209"/>
      <c r="E256" s="209"/>
      <c r="F256" s="209"/>
      <c r="G256" s="209"/>
      <c r="H256" s="209"/>
    </row>
    <row r="257" spans="1:8">
      <c r="A257" s="209"/>
      <c r="B257" s="209"/>
      <c r="C257" s="209"/>
      <c r="D257" s="209"/>
      <c r="E257" s="209"/>
      <c r="F257" s="209"/>
      <c r="G257" s="209"/>
      <c r="H257" s="209"/>
    </row>
    <row r="258" spans="1:8">
      <c r="A258" s="209"/>
      <c r="B258" s="209"/>
      <c r="C258" s="209"/>
      <c r="D258" s="209"/>
      <c r="E258" s="209"/>
      <c r="F258" s="209"/>
      <c r="G258" s="209"/>
      <c r="H258" s="209"/>
    </row>
    <row r="259" spans="1:8">
      <c r="A259" s="209"/>
      <c r="B259" s="209"/>
      <c r="C259" s="209"/>
      <c r="D259" s="209"/>
      <c r="E259" s="209"/>
      <c r="F259" s="209"/>
      <c r="G259" s="209"/>
      <c r="H259" s="209"/>
    </row>
    <row r="260" spans="1:8">
      <c r="A260" s="209"/>
      <c r="B260" s="209"/>
      <c r="C260" s="209"/>
      <c r="D260" s="209"/>
      <c r="E260" s="209"/>
      <c r="F260" s="209"/>
      <c r="G260" s="209"/>
      <c r="H260" s="209"/>
    </row>
    <row r="261" spans="1:8">
      <c r="A261" s="209"/>
      <c r="B261" s="209"/>
      <c r="C261" s="209"/>
      <c r="D261" s="209"/>
      <c r="E261" s="209"/>
      <c r="F261" s="209"/>
      <c r="G261" s="209"/>
      <c r="H261" s="209"/>
    </row>
    <row r="262" spans="1:8">
      <c r="A262" s="209"/>
      <c r="B262" s="209"/>
      <c r="C262" s="209"/>
      <c r="D262" s="209"/>
      <c r="E262" s="209"/>
      <c r="F262" s="209"/>
      <c r="G262" s="209"/>
      <c r="H262" s="209"/>
    </row>
    <row r="263" spans="1:8">
      <c r="A263" s="209"/>
      <c r="B263" s="209"/>
      <c r="C263" s="209"/>
      <c r="D263" s="209"/>
      <c r="E263" s="209"/>
      <c r="F263" s="209"/>
      <c r="G263" s="209"/>
      <c r="H263" s="209"/>
    </row>
    <row r="264" spans="1:8">
      <c r="A264" s="209"/>
      <c r="B264" s="209"/>
      <c r="C264" s="209"/>
      <c r="D264" s="209"/>
      <c r="E264" s="209"/>
      <c r="F264" s="209"/>
      <c r="G264" s="209"/>
      <c r="H264" s="209"/>
    </row>
    <row r="265" spans="1:8">
      <c r="A265" s="209"/>
      <c r="B265" s="209"/>
      <c r="C265" s="209"/>
      <c r="D265" s="209"/>
      <c r="E265" s="209"/>
      <c r="F265" s="209"/>
      <c r="G265" s="209"/>
      <c r="H265" s="209"/>
    </row>
    <row r="266" spans="1:8">
      <c r="A266" s="209"/>
      <c r="B266" s="209"/>
      <c r="C266" s="209"/>
      <c r="D266" s="209"/>
      <c r="E266" s="209"/>
      <c r="F266" s="209"/>
      <c r="G266" s="209"/>
      <c r="H266" s="209"/>
    </row>
    <row r="267" spans="1:8">
      <c r="A267" s="209"/>
      <c r="B267" s="209"/>
      <c r="C267" s="209"/>
      <c r="D267" s="209"/>
      <c r="E267" s="209"/>
      <c r="F267" s="209"/>
      <c r="G267" s="209"/>
      <c r="H267" s="209"/>
    </row>
    <row r="268" spans="1:8">
      <c r="A268" s="209"/>
      <c r="B268" s="209"/>
      <c r="C268" s="209"/>
      <c r="D268" s="209"/>
      <c r="E268" s="209"/>
      <c r="F268" s="209"/>
      <c r="G268" s="209"/>
      <c r="H268" s="209"/>
    </row>
    <row r="269" spans="1:8">
      <c r="A269" s="209"/>
      <c r="B269" s="209"/>
      <c r="C269" s="209"/>
      <c r="D269" s="209"/>
      <c r="E269" s="209"/>
      <c r="F269" s="209"/>
      <c r="G269" s="209"/>
      <c r="H269" s="209"/>
    </row>
    <row r="270" spans="1:8">
      <c r="A270" s="209"/>
      <c r="B270" s="209"/>
      <c r="C270" s="209"/>
      <c r="D270" s="209"/>
      <c r="E270" s="209"/>
      <c r="F270" s="209"/>
      <c r="G270" s="209"/>
      <c r="H270" s="209"/>
    </row>
    <row r="271" spans="1:8">
      <c r="A271" s="209"/>
      <c r="B271" s="209"/>
      <c r="C271" s="209"/>
      <c r="D271" s="209"/>
      <c r="E271" s="209"/>
      <c r="F271" s="209"/>
      <c r="G271" s="209"/>
      <c r="H271" s="209"/>
    </row>
    <row r="272" spans="1:8">
      <c r="A272" s="209"/>
      <c r="B272" s="209"/>
      <c r="C272" s="209"/>
      <c r="D272" s="209"/>
      <c r="E272" s="209"/>
      <c r="F272" s="209"/>
      <c r="G272" s="209"/>
      <c r="H272" s="209"/>
    </row>
    <row r="273" spans="1:8">
      <c r="A273" s="209"/>
      <c r="B273" s="209"/>
      <c r="C273" s="209"/>
      <c r="D273" s="209"/>
      <c r="E273" s="209"/>
      <c r="F273" s="209"/>
      <c r="G273" s="209"/>
      <c r="H273" s="209"/>
    </row>
    <row r="274" spans="1:8">
      <c r="A274" s="209"/>
      <c r="B274" s="209"/>
      <c r="C274" s="209"/>
      <c r="D274" s="209"/>
      <c r="E274" s="209"/>
      <c r="F274" s="209"/>
      <c r="G274" s="209"/>
      <c r="H274" s="209"/>
    </row>
    <row r="275" spans="1:8">
      <c r="A275" s="209"/>
      <c r="B275" s="209"/>
      <c r="C275" s="209"/>
      <c r="D275" s="209"/>
      <c r="E275" s="209"/>
      <c r="F275" s="209"/>
      <c r="G275" s="209"/>
      <c r="H275" s="209"/>
    </row>
    <row r="276" spans="1:8">
      <c r="A276" s="209"/>
      <c r="B276" s="209"/>
      <c r="C276" s="209"/>
      <c r="D276" s="209"/>
      <c r="E276" s="209"/>
      <c r="F276" s="209"/>
      <c r="G276" s="209"/>
      <c r="H276" s="209"/>
    </row>
    <row r="277" spans="1:8">
      <c r="A277" s="209"/>
      <c r="B277" s="209"/>
      <c r="C277" s="209"/>
      <c r="D277" s="209"/>
      <c r="E277" s="209"/>
      <c r="F277" s="209"/>
      <c r="G277" s="209"/>
      <c r="H277" s="209"/>
    </row>
    <row r="278" spans="1:8">
      <c r="A278" s="209"/>
      <c r="B278" s="209"/>
      <c r="C278" s="209"/>
      <c r="D278" s="209"/>
      <c r="E278" s="209"/>
      <c r="F278" s="209"/>
      <c r="G278" s="209"/>
      <c r="H278" s="209"/>
    </row>
    <row r="279" spans="1:8">
      <c r="A279" s="209"/>
      <c r="B279" s="209"/>
      <c r="C279" s="209"/>
      <c r="D279" s="209"/>
      <c r="E279" s="209"/>
      <c r="F279" s="209"/>
      <c r="G279" s="209"/>
      <c r="H279" s="209"/>
    </row>
    <row r="280" spans="1:8">
      <c r="A280" s="209"/>
      <c r="B280" s="209"/>
      <c r="C280" s="209"/>
      <c r="D280" s="209"/>
      <c r="E280" s="209"/>
      <c r="F280" s="209"/>
      <c r="G280" s="209"/>
      <c r="H280" s="209"/>
    </row>
    <row r="281" spans="1:8">
      <c r="A281" s="209"/>
      <c r="B281" s="209"/>
      <c r="C281" s="209"/>
      <c r="D281" s="209"/>
      <c r="E281" s="209"/>
      <c r="F281" s="209"/>
      <c r="G281" s="209"/>
      <c r="H281" s="209"/>
    </row>
    <row r="282" spans="1:8">
      <c r="A282" s="209"/>
      <c r="B282" s="209"/>
      <c r="C282" s="209"/>
      <c r="D282" s="209"/>
      <c r="E282" s="209"/>
      <c r="F282" s="209"/>
      <c r="G282" s="209"/>
      <c r="H282" s="209"/>
    </row>
    <row r="283" spans="1:8">
      <c r="A283" s="209"/>
      <c r="B283" s="209"/>
      <c r="C283" s="209"/>
      <c r="D283" s="209"/>
      <c r="E283" s="209"/>
      <c r="F283" s="209"/>
      <c r="G283" s="209"/>
      <c r="H283" s="209"/>
    </row>
    <row r="284" spans="1:8">
      <c r="A284" s="209"/>
      <c r="B284" s="209"/>
      <c r="C284" s="209"/>
      <c r="D284" s="209"/>
      <c r="E284" s="209"/>
      <c r="F284" s="209"/>
      <c r="G284" s="209"/>
      <c r="H284" s="209"/>
    </row>
    <row r="285" spans="1:8">
      <c r="A285" s="209"/>
      <c r="B285" s="209"/>
      <c r="C285" s="209"/>
      <c r="D285" s="209"/>
      <c r="E285" s="209"/>
      <c r="F285" s="209"/>
      <c r="G285" s="209"/>
      <c r="H285" s="209"/>
    </row>
    <row r="286" spans="1:8">
      <c r="A286" s="209"/>
      <c r="B286" s="209"/>
      <c r="C286" s="209"/>
      <c r="D286" s="209"/>
      <c r="E286" s="209"/>
      <c r="F286" s="209"/>
      <c r="G286" s="209"/>
      <c r="H286" s="209"/>
    </row>
    <row r="287" spans="1:8">
      <c r="A287" s="209"/>
      <c r="B287" s="209"/>
      <c r="C287" s="209"/>
      <c r="D287" s="209"/>
      <c r="E287" s="209"/>
      <c r="F287" s="209"/>
      <c r="G287" s="209"/>
      <c r="H287" s="209"/>
    </row>
    <row r="288" spans="1:8">
      <c r="A288" s="209"/>
      <c r="B288" s="209"/>
      <c r="C288" s="209"/>
      <c r="D288" s="209"/>
      <c r="E288" s="209"/>
      <c r="F288" s="209"/>
      <c r="G288" s="209"/>
      <c r="H288" s="209"/>
    </row>
    <row r="289" spans="1:8">
      <c r="A289" s="209"/>
      <c r="B289" s="209"/>
      <c r="C289" s="209"/>
      <c r="D289" s="209"/>
      <c r="E289" s="209"/>
      <c r="F289" s="209"/>
      <c r="G289" s="209"/>
      <c r="H289" s="209"/>
    </row>
    <row r="290" spans="1:8">
      <c r="A290" s="209"/>
      <c r="B290" s="209"/>
      <c r="C290" s="209"/>
      <c r="D290" s="209"/>
      <c r="E290" s="209"/>
      <c r="F290" s="209"/>
      <c r="G290" s="209"/>
      <c r="H290" s="209"/>
    </row>
    <row r="291" spans="1:8">
      <c r="A291" s="209"/>
      <c r="B291" s="209"/>
      <c r="C291" s="209"/>
      <c r="D291" s="209"/>
      <c r="E291" s="209"/>
      <c r="F291" s="209"/>
      <c r="G291" s="209"/>
      <c r="H291" s="209"/>
    </row>
    <row r="292" spans="1:8">
      <c r="A292" s="209"/>
      <c r="B292" s="209"/>
      <c r="C292" s="209"/>
      <c r="D292" s="209"/>
      <c r="E292" s="209"/>
      <c r="F292" s="209"/>
      <c r="G292" s="209"/>
      <c r="H292" s="209"/>
    </row>
    <row r="293" spans="1:8">
      <c r="A293" s="209"/>
      <c r="B293" s="209"/>
      <c r="C293" s="209"/>
      <c r="D293" s="209"/>
      <c r="E293" s="209"/>
      <c r="F293" s="209"/>
      <c r="G293" s="209"/>
      <c r="H293" s="209"/>
    </row>
    <row r="294" spans="1:8">
      <c r="A294" s="209"/>
      <c r="B294" s="209"/>
      <c r="C294" s="209"/>
      <c r="D294" s="209"/>
      <c r="E294" s="209"/>
      <c r="F294" s="209"/>
      <c r="G294" s="209"/>
      <c r="H294" s="209"/>
    </row>
    <row r="295" spans="1:8">
      <c r="A295" s="209"/>
      <c r="B295" s="209"/>
      <c r="C295" s="209"/>
      <c r="D295" s="209"/>
      <c r="E295" s="209"/>
      <c r="F295" s="209"/>
      <c r="G295" s="209"/>
      <c r="H295" s="209"/>
    </row>
    <row r="296" spans="1:8">
      <c r="A296" s="209"/>
      <c r="B296" s="209"/>
      <c r="C296" s="209"/>
      <c r="D296" s="209"/>
      <c r="E296" s="209"/>
      <c r="F296" s="209"/>
      <c r="G296" s="209"/>
      <c r="H296" s="209"/>
    </row>
    <row r="297" spans="1:8">
      <c r="A297" s="209"/>
      <c r="B297" s="209"/>
      <c r="C297" s="209"/>
      <c r="D297" s="209"/>
      <c r="E297" s="209"/>
      <c r="F297" s="209"/>
      <c r="G297" s="209"/>
      <c r="H297" s="209"/>
    </row>
    <row r="298" spans="1:8">
      <c r="A298" s="209"/>
      <c r="B298" s="209"/>
      <c r="C298" s="209"/>
      <c r="D298" s="209"/>
      <c r="E298" s="209"/>
      <c r="F298" s="209"/>
      <c r="G298" s="209"/>
      <c r="H298" s="209"/>
    </row>
  </sheetData>
  <sheetProtection algorithmName="SHA-512" hashValue="1d2+mCbRlVnRsfyH0IlLnL9aiORY69Ol7LFw/8EYnHR1nvnKNZ++W6wohx7957ex5TK0Ac4ZiGOxS96wfDouww==" saltValue="NugANOjr93bj5sL2R03JTw==" spinCount="100000" sheet="1" insertRows="0"/>
  <protectedRanges>
    <protectedRange sqref="A35:H316" name="LOT2BIF"/>
  </protectedRanges>
  <mergeCells count="75">
    <mergeCell ref="A13:I13"/>
    <mergeCell ref="A4:B4"/>
    <mergeCell ref="A5:B5"/>
    <mergeCell ref="C5:D5"/>
    <mergeCell ref="A8:B8"/>
    <mergeCell ref="C8:D8"/>
    <mergeCell ref="A6:B6"/>
    <mergeCell ref="A7:B7"/>
    <mergeCell ref="C6:D6"/>
    <mergeCell ref="A9:B9"/>
    <mergeCell ref="C9:D9"/>
    <mergeCell ref="A10:B10"/>
    <mergeCell ref="C10:D10"/>
    <mergeCell ref="A12:B12"/>
    <mergeCell ref="C7:D7"/>
    <mergeCell ref="A27:B27"/>
    <mergeCell ref="A14:I14"/>
    <mergeCell ref="A15:I15"/>
    <mergeCell ref="A16:I16"/>
    <mergeCell ref="A17:I17"/>
    <mergeCell ref="A18:I18"/>
    <mergeCell ref="A19:I19"/>
    <mergeCell ref="A20:I20"/>
    <mergeCell ref="A21:I21"/>
    <mergeCell ref="A24:B24"/>
    <mergeCell ref="A25:B25"/>
    <mergeCell ref="A26:B26"/>
    <mergeCell ref="A28:B28"/>
    <mergeCell ref="A29:B29"/>
    <mergeCell ref="B37:H37"/>
    <mergeCell ref="L37:R37"/>
    <mergeCell ref="B46:E46"/>
    <mergeCell ref="L46:O46"/>
    <mergeCell ref="B102:E102"/>
    <mergeCell ref="L102:O102"/>
    <mergeCell ref="C105:E105"/>
    <mergeCell ref="F105:H105"/>
    <mergeCell ref="M105:O105"/>
    <mergeCell ref="B47:H47"/>
    <mergeCell ref="L47:R47"/>
    <mergeCell ref="B78:E78"/>
    <mergeCell ref="L78:O78"/>
    <mergeCell ref="B79:H79"/>
    <mergeCell ref="L79:R79"/>
    <mergeCell ref="K110:L110"/>
    <mergeCell ref="M110:O110"/>
    <mergeCell ref="P110:R110"/>
    <mergeCell ref="P106:R106"/>
    <mergeCell ref="C107:E107"/>
    <mergeCell ref="F107:H107"/>
    <mergeCell ref="M107:O107"/>
    <mergeCell ref="P107:R107"/>
    <mergeCell ref="C108:E108"/>
    <mergeCell ref="F108:H108"/>
    <mergeCell ref="M108:O108"/>
    <mergeCell ref="P108:R108"/>
    <mergeCell ref="C106:E106"/>
    <mergeCell ref="F106:H106"/>
    <mergeCell ref="M106:O106"/>
    <mergeCell ref="A1:E2"/>
    <mergeCell ref="K14:O15"/>
    <mergeCell ref="A111:G111"/>
    <mergeCell ref="K111:Q111"/>
    <mergeCell ref="K24:L24"/>
    <mergeCell ref="K25:L25"/>
    <mergeCell ref="K26:L26"/>
    <mergeCell ref="K27:L27"/>
    <mergeCell ref="K28:L28"/>
    <mergeCell ref="K29:L29"/>
    <mergeCell ref="C109:E109"/>
    <mergeCell ref="F109:H109"/>
    <mergeCell ref="M109:O109"/>
    <mergeCell ref="P109:R109"/>
    <mergeCell ref="A110:B110"/>
    <mergeCell ref="F110:H110"/>
  </mergeCells>
  <conditionalFormatting sqref="E26">
    <cfRule type="cellIs" dxfId="11" priority="4" operator="greaterThan">
      <formula>0.2</formula>
    </cfRule>
  </conditionalFormatting>
  <conditionalFormatting sqref="E28">
    <cfRule type="cellIs" dxfId="10" priority="3" operator="greaterThan">
      <formula>0.4</formula>
    </cfRule>
  </conditionalFormatting>
  <conditionalFormatting sqref="O26">
    <cfRule type="cellIs" dxfId="9" priority="2" operator="greaterThan">
      <formula>0.2</formula>
    </cfRule>
  </conditionalFormatting>
  <conditionalFormatting sqref="O28">
    <cfRule type="cellIs" dxfId="8" priority="1" operator="greaterThan">
      <formula>0.4</formula>
    </cfRule>
  </conditionalFormatting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R114"/>
  <sheetViews>
    <sheetView zoomScale="70" zoomScaleNormal="70" workbookViewId="0">
      <selection activeCell="A5" sqref="A5:B7"/>
    </sheetView>
  </sheetViews>
  <sheetFormatPr baseColWidth="10" defaultColWidth="11.44140625" defaultRowHeight="15.6"/>
  <cols>
    <col min="1" max="1" width="18.44140625" style="3" customWidth="1"/>
    <col min="2" max="2" width="33.6640625" style="3" customWidth="1"/>
    <col min="3" max="3" width="19.44140625" style="3" customWidth="1"/>
    <col min="4" max="4" width="19.5546875" style="3" customWidth="1"/>
    <col min="5" max="5" width="18.88671875" style="3" customWidth="1"/>
    <col min="6" max="6" width="24.6640625" style="3" bestFit="1" customWidth="1"/>
    <col min="7" max="7" width="22.33203125" style="3" customWidth="1"/>
    <col min="8" max="8" width="32.44140625" style="3" customWidth="1"/>
    <col min="9" max="10" width="11.44140625" style="3"/>
    <col min="11" max="11" width="26.33203125" style="3" customWidth="1"/>
    <col min="12" max="12" width="39.88671875" style="3" customWidth="1"/>
    <col min="13" max="17" width="26.33203125" style="3" customWidth="1"/>
    <col min="18" max="18" width="50.5546875" style="3" customWidth="1"/>
    <col min="19" max="20" width="26.33203125" style="3" customWidth="1"/>
    <col min="21" max="21" width="11.44140625" style="3"/>
    <col min="22" max="22" width="45.5546875" style="3" customWidth="1"/>
    <col min="23" max="23" width="23.44140625" style="3" customWidth="1"/>
    <col min="24" max="24" width="23.33203125" style="3" customWidth="1"/>
    <col min="25" max="25" width="22.88671875" style="3" customWidth="1"/>
    <col min="26" max="26" width="22.6640625" style="3" customWidth="1"/>
    <col min="27" max="27" width="27.109375" style="3" customWidth="1"/>
    <col min="28" max="16384" width="11.44140625" style="3"/>
  </cols>
  <sheetData>
    <row r="1" spans="1:12" s="1" customFormat="1" ht="31.95" customHeight="1">
      <c r="A1" s="335" t="s">
        <v>0</v>
      </c>
      <c r="B1" s="335"/>
    </row>
    <row r="2" spans="1:12" s="1" customFormat="1" ht="31.95" customHeight="1">
      <c r="A2" s="335"/>
      <c r="B2" s="335"/>
    </row>
    <row r="3" spans="1:12" s="1" customFormat="1" ht="16.2" customHeight="1" thickBot="1">
      <c r="A3" s="2"/>
      <c r="B3" s="2"/>
    </row>
    <row r="4" spans="1:12" s="1" customFormat="1" ht="37.200000000000003" customHeight="1" thickBot="1">
      <c r="A4" s="309" t="s">
        <v>1</v>
      </c>
      <c r="B4" s="231"/>
      <c r="C4" s="3"/>
      <c r="D4" s="3"/>
    </row>
    <row r="5" spans="1:12" s="1" customFormat="1" ht="21.6" customHeight="1" thickBot="1">
      <c r="A5" s="315" t="s">
        <v>138</v>
      </c>
      <c r="B5" s="316"/>
      <c r="C5" s="330" t="e">
        <f ca="1">+_xlfn.CONCAT('Lot n°1'!C5:D5)</f>
        <v>#NAME?</v>
      </c>
      <c r="D5" s="331"/>
    </row>
    <row r="6" spans="1:12" s="1" customFormat="1" ht="21.6" customHeight="1" thickBot="1">
      <c r="A6" s="315" t="s">
        <v>139</v>
      </c>
      <c r="B6" s="316"/>
      <c r="C6" s="330" t="e">
        <f ca="1">+_xlfn.CONCAT('Lot n°1'!C6:D6)</f>
        <v>#NAME?</v>
      </c>
      <c r="D6" s="331"/>
    </row>
    <row r="7" spans="1:12" s="1" customFormat="1" ht="21.6" customHeight="1" thickBot="1">
      <c r="A7" s="315" t="s">
        <v>140</v>
      </c>
      <c r="B7" s="316"/>
      <c r="C7" s="330" t="e">
        <f ca="1">+_xlfn.CONCAT('Lot n°1'!C7:D7)</f>
        <v>#NAME?</v>
      </c>
      <c r="D7" s="331"/>
    </row>
    <row r="8" spans="1:12" s="1" customFormat="1" ht="21.6" customHeight="1" thickBot="1">
      <c r="A8" s="315" t="s">
        <v>3</v>
      </c>
      <c r="B8" s="316"/>
      <c r="C8" s="330" t="e">
        <f ca="1">+_xlfn.CONCAT('Lot n°1'!C8:D8)</f>
        <v>#NAME?</v>
      </c>
      <c r="D8" s="331"/>
      <c r="K8" s="4"/>
      <c r="L8" s="4"/>
    </row>
    <row r="9" spans="1:12" s="1" customFormat="1" ht="21.6" customHeight="1" thickBot="1">
      <c r="A9" s="315" t="s">
        <v>5</v>
      </c>
      <c r="B9" s="316"/>
      <c r="C9" s="330" t="e">
        <f ca="1">+_xlfn.CONCAT('Lot n°1'!C9:D9)</f>
        <v>#NAME?</v>
      </c>
      <c r="D9" s="331"/>
    </row>
    <row r="10" spans="1:12" s="1" customFormat="1" ht="21.6" customHeight="1" thickBot="1">
      <c r="A10" s="315" t="s">
        <v>7</v>
      </c>
      <c r="B10" s="316"/>
      <c r="C10" s="319">
        <f xml:space="preserve"> 2245.4592</f>
        <v>2245.4591999999998</v>
      </c>
      <c r="D10" s="320"/>
    </row>
    <row r="11" spans="1:12" s="1" customFormat="1" ht="31.2" customHeight="1" thickBot="1">
      <c r="A11" s="2"/>
      <c r="B11" s="2"/>
    </row>
    <row r="12" spans="1:12" s="1" customFormat="1" ht="33.6" customHeight="1" thickBot="1">
      <c r="A12" s="321" t="s">
        <v>8</v>
      </c>
      <c r="B12" s="322"/>
    </row>
    <row r="13" spans="1:12" s="1" customFormat="1" ht="33.6" customHeight="1">
      <c r="A13" s="312" t="s">
        <v>9</v>
      </c>
      <c r="B13" s="313"/>
      <c r="C13" s="313"/>
      <c r="D13" s="313"/>
      <c r="E13" s="313"/>
      <c r="F13" s="313"/>
      <c r="G13" s="313"/>
      <c r="H13" s="313"/>
      <c r="I13" s="314"/>
    </row>
    <row r="14" spans="1:12" s="1" customFormat="1" ht="33.6" customHeight="1">
      <c r="A14" s="302" t="s">
        <v>10</v>
      </c>
      <c r="B14" s="303"/>
      <c r="C14" s="303"/>
      <c r="D14" s="303"/>
      <c r="E14" s="303"/>
      <c r="F14" s="303"/>
      <c r="G14" s="303"/>
      <c r="H14" s="303"/>
      <c r="I14" s="304"/>
    </row>
    <row r="15" spans="1:12" s="1" customFormat="1" ht="33.6" customHeight="1">
      <c r="A15" s="293" t="s">
        <v>11</v>
      </c>
      <c r="B15" s="239"/>
      <c r="C15" s="239"/>
      <c r="D15" s="239"/>
      <c r="E15" s="239"/>
      <c r="F15" s="239"/>
      <c r="G15" s="239"/>
      <c r="H15" s="239"/>
      <c r="I15" s="305"/>
    </row>
    <row r="16" spans="1:12" s="1" customFormat="1" ht="33.6" customHeight="1">
      <c r="A16" s="293" t="s">
        <v>12</v>
      </c>
      <c r="B16" s="239"/>
      <c r="C16" s="239"/>
      <c r="D16" s="239"/>
      <c r="E16" s="239"/>
      <c r="F16" s="239"/>
      <c r="G16" s="239"/>
      <c r="H16" s="239"/>
      <c r="I16" s="305"/>
    </row>
    <row r="17" spans="1:15" s="1" customFormat="1" ht="33.6" customHeight="1">
      <c r="A17" s="293" t="s">
        <v>13</v>
      </c>
      <c r="B17" s="239"/>
      <c r="C17" s="239"/>
      <c r="D17" s="239"/>
      <c r="E17" s="239"/>
      <c r="F17" s="239"/>
      <c r="G17" s="239"/>
      <c r="H17" s="239"/>
      <c r="I17" s="305"/>
    </row>
    <row r="18" spans="1:15" s="1" customFormat="1" ht="33.6" customHeight="1">
      <c r="A18" s="293" t="s">
        <v>14</v>
      </c>
      <c r="B18" s="239"/>
      <c r="C18" s="239"/>
      <c r="D18" s="239"/>
      <c r="E18" s="239"/>
      <c r="F18" s="239"/>
      <c r="G18" s="239"/>
      <c r="H18" s="239"/>
      <c r="I18" s="305"/>
    </row>
    <row r="19" spans="1:15" s="1" customFormat="1" ht="33.6" customHeight="1">
      <c r="A19" s="293" t="s">
        <v>15</v>
      </c>
      <c r="B19" s="239"/>
      <c r="C19" s="239"/>
      <c r="D19" s="239"/>
      <c r="E19" s="239"/>
      <c r="F19" s="239"/>
      <c r="G19" s="239"/>
      <c r="H19" s="239"/>
      <c r="I19" s="305"/>
    </row>
    <row r="20" spans="1:15" s="1" customFormat="1" ht="33.6" customHeight="1">
      <c r="A20" s="302" t="s">
        <v>16</v>
      </c>
      <c r="B20" s="303"/>
      <c r="C20" s="303"/>
      <c r="D20" s="303"/>
      <c r="E20" s="303"/>
      <c r="F20" s="303"/>
      <c r="G20" s="303"/>
      <c r="H20" s="303"/>
      <c r="I20" s="304"/>
    </row>
    <row r="21" spans="1:15" s="1" customFormat="1" ht="33.6" customHeight="1" thickBot="1">
      <c r="A21" s="306" t="s">
        <v>17</v>
      </c>
      <c r="B21" s="307"/>
      <c r="C21" s="307"/>
      <c r="D21" s="307"/>
      <c r="E21" s="307"/>
      <c r="F21" s="307"/>
      <c r="G21" s="307"/>
      <c r="H21" s="307"/>
      <c r="I21" s="308"/>
    </row>
    <row r="22" spans="1:15" s="1" customFormat="1">
      <c r="A22" s="3"/>
      <c r="B22" s="3"/>
      <c r="C22" s="3"/>
      <c r="D22" s="3"/>
      <c r="E22" s="3"/>
      <c r="F22" s="3"/>
      <c r="G22" s="3"/>
      <c r="H22" s="3"/>
      <c r="I22" s="3"/>
    </row>
    <row r="23" spans="1:15" s="1" customFormat="1" ht="16.2" thickBot="1"/>
    <row r="24" spans="1:15" s="1" customFormat="1" ht="31.2" customHeight="1" thickBot="1">
      <c r="A24" s="309" t="s">
        <v>18</v>
      </c>
      <c r="B24" s="231"/>
      <c r="K24" s="309" t="s">
        <v>18</v>
      </c>
      <c r="L24" s="231"/>
    </row>
    <row r="25" spans="1:15" s="1" customFormat="1" ht="36.6" customHeight="1" thickBot="1">
      <c r="A25" s="310" t="s">
        <v>19</v>
      </c>
      <c r="B25" s="233"/>
      <c r="C25" s="5" t="s">
        <v>20</v>
      </c>
      <c r="D25" s="6" t="s">
        <v>21</v>
      </c>
      <c r="E25" s="7" t="s">
        <v>22</v>
      </c>
      <c r="K25" s="310" t="s">
        <v>19</v>
      </c>
      <c r="L25" s="233"/>
      <c r="M25" s="5" t="s">
        <v>20</v>
      </c>
      <c r="N25" s="6" t="s">
        <v>21</v>
      </c>
      <c r="O25" s="7" t="s">
        <v>22</v>
      </c>
    </row>
    <row r="26" spans="1:15" s="1" customFormat="1" ht="36" customHeight="1" thickTop="1">
      <c r="A26" s="311" t="s">
        <v>23</v>
      </c>
      <c r="B26" s="235"/>
      <c r="C26" s="8" t="s">
        <v>24</v>
      </c>
      <c r="D26" s="9">
        <f ca="1">G46</f>
        <v>0</v>
      </c>
      <c r="E26" s="10">
        <f ca="1">IFERROR(+D26/$D$29,0)</f>
        <v>0</v>
      </c>
      <c r="K26" s="311" t="s">
        <v>23</v>
      </c>
      <c r="L26" s="235"/>
      <c r="M26" s="8" t="s">
        <v>24</v>
      </c>
      <c r="N26" s="9">
        <f ca="1">+Q46</f>
        <v>0</v>
      </c>
      <c r="O26" s="10">
        <f ca="1">IFERROR(+N26/$N$29,0)</f>
        <v>0</v>
      </c>
    </row>
    <row r="27" spans="1:15" s="1" customFormat="1" ht="36" customHeight="1">
      <c r="A27" s="301" t="s">
        <v>25</v>
      </c>
      <c r="B27" s="237"/>
      <c r="C27" s="11" t="s">
        <v>26</v>
      </c>
      <c r="D27" s="12">
        <f ca="1">G78</f>
        <v>0</v>
      </c>
      <c r="E27" s="13">
        <f ca="1">IFERROR(+D27/$D$29,0)</f>
        <v>0</v>
      </c>
      <c r="K27" s="301" t="s">
        <v>25</v>
      </c>
      <c r="L27" s="237"/>
      <c r="M27" s="11" t="s">
        <v>26</v>
      </c>
      <c r="N27" s="12">
        <f ca="1">+Q78</f>
        <v>0</v>
      </c>
      <c r="O27" s="13">
        <f t="shared" ref="O27:O29" ca="1" si="0">IFERROR(+N27/$N$29,0)</f>
        <v>0</v>
      </c>
    </row>
    <row r="28" spans="1:15" s="1" customFormat="1" ht="36" customHeight="1">
      <c r="A28" s="293" t="s">
        <v>27</v>
      </c>
      <c r="B28" s="239"/>
      <c r="C28" s="11" t="s">
        <v>28</v>
      </c>
      <c r="D28" s="12">
        <f ca="1">G102</f>
        <v>0</v>
      </c>
      <c r="E28" s="13">
        <f ca="1">IFERROR(+D28/$D$29,0)</f>
        <v>0</v>
      </c>
      <c r="K28" s="293" t="s">
        <v>27</v>
      </c>
      <c r="L28" s="239"/>
      <c r="M28" s="11" t="s">
        <v>28</v>
      </c>
      <c r="N28" s="12">
        <f ca="1">+Q102</f>
        <v>0</v>
      </c>
      <c r="O28" s="13">
        <f t="shared" ca="1" si="0"/>
        <v>0</v>
      </c>
    </row>
    <row r="29" spans="1:15" s="1" customFormat="1" ht="36" customHeight="1" thickBot="1">
      <c r="A29" s="294" t="s">
        <v>29</v>
      </c>
      <c r="B29" s="241"/>
      <c r="C29" s="14">
        <v>1</v>
      </c>
      <c r="D29" s="15">
        <f ca="1">G103</f>
        <v>0</v>
      </c>
      <c r="E29" s="16">
        <f ca="1">IFERROR(+D29/$D$29,0)</f>
        <v>0</v>
      </c>
      <c r="K29" s="294" t="s">
        <v>29</v>
      </c>
      <c r="L29" s="241"/>
      <c r="M29" s="14">
        <v>1</v>
      </c>
      <c r="N29" s="15">
        <f ca="1">+Q103</f>
        <v>0</v>
      </c>
      <c r="O29" s="16">
        <f t="shared" ca="1" si="0"/>
        <v>0</v>
      </c>
    </row>
    <row r="30" spans="1:15" s="1" customFormat="1"/>
    <row r="31" spans="1:15" s="1" customFormat="1"/>
    <row r="33" spans="1:18" ht="18.600000000000001" customHeight="1">
      <c r="A33" s="1" t="s">
        <v>30</v>
      </c>
      <c r="K33" s="1" t="s">
        <v>31</v>
      </c>
    </row>
    <row r="34" spans="1:18" ht="18.600000000000001" customHeight="1">
      <c r="E34" s="17"/>
    </row>
    <row r="35" spans="1:18" ht="18.600000000000001" customHeight="1">
      <c r="A35" s="18" t="s">
        <v>32</v>
      </c>
      <c r="B35" s="19"/>
      <c r="C35" s="19"/>
      <c r="D35" s="19"/>
      <c r="E35" s="19"/>
      <c r="F35" s="19"/>
      <c r="G35" s="19"/>
      <c r="H35" s="20"/>
      <c r="K35" s="18" t="s">
        <v>32</v>
      </c>
      <c r="L35" s="19"/>
      <c r="M35" s="19"/>
      <c r="N35" s="19"/>
      <c r="O35" s="19"/>
      <c r="P35" s="19"/>
      <c r="Q35" s="19"/>
      <c r="R35" s="20"/>
    </row>
    <row r="36" spans="1:18" ht="54" customHeight="1">
      <c r="A36" s="21"/>
      <c r="B36" s="22" t="s">
        <v>33</v>
      </c>
      <c r="C36" s="23" t="s">
        <v>34</v>
      </c>
      <c r="D36" s="23" t="s">
        <v>35</v>
      </c>
      <c r="E36" s="23" t="s">
        <v>36</v>
      </c>
      <c r="F36" s="22" t="s">
        <v>37</v>
      </c>
      <c r="G36" s="24" t="s">
        <v>38</v>
      </c>
      <c r="H36" s="25" t="s">
        <v>39</v>
      </c>
      <c r="K36" s="21"/>
      <c r="L36" s="22" t="s">
        <v>33</v>
      </c>
      <c r="M36" s="23" t="s">
        <v>34</v>
      </c>
      <c r="N36" s="23" t="s">
        <v>35</v>
      </c>
      <c r="O36" s="23" t="s">
        <v>36</v>
      </c>
      <c r="P36" s="22" t="s">
        <v>29</v>
      </c>
      <c r="Q36" s="22" t="s">
        <v>40</v>
      </c>
      <c r="R36" s="25" t="s">
        <v>39</v>
      </c>
    </row>
    <row r="37" spans="1:18" s="1" customFormat="1" ht="18.600000000000001" customHeight="1">
      <c r="A37" s="26" t="s">
        <v>41</v>
      </c>
      <c r="B37" s="272" t="s">
        <v>42</v>
      </c>
      <c r="C37" s="273"/>
      <c r="D37" s="273"/>
      <c r="E37" s="273"/>
      <c r="F37" s="273"/>
      <c r="G37" s="273"/>
      <c r="H37" s="274"/>
      <c r="K37" s="26" t="s">
        <v>41</v>
      </c>
      <c r="L37" s="272" t="s">
        <v>42</v>
      </c>
      <c r="M37" s="273"/>
      <c r="N37" s="273"/>
      <c r="O37" s="273"/>
      <c r="P37" s="273"/>
      <c r="Q37" s="273"/>
      <c r="R37" s="274"/>
    </row>
    <row r="38" spans="1:18" ht="17.399999999999999" customHeight="1">
      <c r="A38" s="27" t="s">
        <v>136</v>
      </c>
      <c r="B38" s="28" t="str">
        <f>+'Lot n°1'!B38</f>
        <v>Achat caméra</v>
      </c>
      <c r="C38" s="29">
        <f>+'Lot n°1'!C38</f>
        <v>1</v>
      </c>
      <c r="D38" s="29">
        <f>+'Lot n°1'!D38</f>
        <v>1</v>
      </c>
      <c r="E38" s="29">
        <f>+'Lot n°1'!E38</f>
        <v>800000</v>
      </c>
      <c r="F38" s="30">
        <f t="shared" ref="F38" si="1">+C38*D38*E38</f>
        <v>800000</v>
      </c>
      <c r="G38" s="29">
        <f>+'Lot n°1'!G38</f>
        <v>800000</v>
      </c>
      <c r="H38" s="29">
        <f>+'Lot n°1'!H38</f>
        <v>0</v>
      </c>
      <c r="K38" s="31" t="str">
        <f>+A38</f>
        <v>I.0</v>
      </c>
      <c r="L38" s="32" t="str">
        <f>+B38</f>
        <v>Achat caméra</v>
      </c>
      <c r="M38" s="33">
        <f>C38</f>
        <v>1</v>
      </c>
      <c r="N38" s="34">
        <f>D38</f>
        <v>1</v>
      </c>
      <c r="O38" s="35">
        <f>+E38/$C$10</f>
        <v>356.27456513126583</v>
      </c>
      <c r="P38" s="35">
        <f>+M38*N38*O38</f>
        <v>356.27456513126583</v>
      </c>
      <c r="Q38" s="36">
        <f>G38/$C$10</f>
        <v>356.27456513126583</v>
      </c>
      <c r="R38" s="37">
        <f>+H38</f>
        <v>0</v>
      </c>
    </row>
    <row r="39" spans="1:18" ht="17.399999999999999" customHeight="1">
      <c r="A39" s="27" t="s">
        <v>43</v>
      </c>
      <c r="B39" s="28">
        <f>+'Lot n°1'!B39</f>
        <v>0</v>
      </c>
      <c r="C39" s="29">
        <f>+'Lot n°1'!C39</f>
        <v>0</v>
      </c>
      <c r="D39" s="29">
        <f>+'Lot n°1'!D39</f>
        <v>0</v>
      </c>
      <c r="E39" s="29">
        <f>+'Lot n°1'!E39</f>
        <v>0</v>
      </c>
      <c r="F39" s="30">
        <f t="shared" ref="F39:F45" si="2">+C39*D39*E39</f>
        <v>0</v>
      </c>
      <c r="G39" s="29">
        <f>+'Lot n°1'!G39</f>
        <v>0</v>
      </c>
      <c r="H39" s="29">
        <f>+'Lot n°1'!H39</f>
        <v>0</v>
      </c>
      <c r="K39" s="31" t="str">
        <f>+A39</f>
        <v>I.1</v>
      </c>
      <c r="L39" s="32">
        <f>+B39</f>
        <v>0</v>
      </c>
      <c r="M39" s="33">
        <f>C39</f>
        <v>0</v>
      </c>
      <c r="N39" s="34">
        <f>D39</f>
        <v>0</v>
      </c>
      <c r="O39" s="35">
        <f>+E39/$C$10</f>
        <v>0</v>
      </c>
      <c r="P39" s="35">
        <f>+M39*N39*O39</f>
        <v>0</v>
      </c>
      <c r="Q39" s="36">
        <f>G39/$C$10</f>
        <v>0</v>
      </c>
      <c r="R39" s="37">
        <f>+H39</f>
        <v>0</v>
      </c>
    </row>
    <row r="40" spans="1:18" ht="17.399999999999999" customHeight="1">
      <c r="A40" s="27" t="s">
        <v>44</v>
      </c>
      <c r="B40" s="28">
        <f>+'Lot n°1'!B40</f>
        <v>0</v>
      </c>
      <c r="C40" s="29">
        <f>+'Lot n°1'!C40</f>
        <v>0</v>
      </c>
      <c r="D40" s="29">
        <f>+'Lot n°1'!D40</f>
        <v>0</v>
      </c>
      <c r="E40" s="29">
        <f>+'Lot n°1'!E40</f>
        <v>0</v>
      </c>
      <c r="F40" s="30">
        <f>+C40*D40*E40</f>
        <v>0</v>
      </c>
      <c r="G40" s="29">
        <f>+'Lot n°1'!G40</f>
        <v>0</v>
      </c>
      <c r="H40" s="29">
        <f>+'Lot n°1'!H40</f>
        <v>0</v>
      </c>
      <c r="K40" s="31" t="str">
        <f t="shared" ref="K40:L45" si="3">+A40</f>
        <v>I.2</v>
      </c>
      <c r="L40" s="32">
        <f t="shared" si="3"/>
        <v>0</v>
      </c>
      <c r="M40" s="33">
        <f t="shared" ref="M40:N45" si="4">C40</f>
        <v>0</v>
      </c>
      <c r="N40" s="34">
        <f t="shared" si="4"/>
        <v>0</v>
      </c>
      <c r="O40" s="35">
        <f t="shared" ref="O40:O45" si="5">+E40/$C$10</f>
        <v>0</v>
      </c>
      <c r="P40" s="35">
        <f t="shared" ref="P40:P45" si="6">+M40*N40*O40</f>
        <v>0</v>
      </c>
      <c r="Q40" s="36">
        <f t="shared" ref="Q40:Q45" si="7">G40/$C$10</f>
        <v>0</v>
      </c>
      <c r="R40" s="37">
        <f t="shared" ref="R40:R45" si="8">+H40</f>
        <v>0</v>
      </c>
    </row>
    <row r="41" spans="1:18" ht="17.399999999999999" customHeight="1">
      <c r="A41" s="27" t="s">
        <v>45</v>
      </c>
      <c r="B41" s="28">
        <f>+'Lot n°1'!B41</f>
        <v>0</v>
      </c>
      <c r="C41" s="29">
        <f>+'Lot n°1'!C41</f>
        <v>0</v>
      </c>
      <c r="D41" s="29">
        <f>+'Lot n°1'!D41</f>
        <v>0</v>
      </c>
      <c r="E41" s="29">
        <f>+'Lot n°1'!E41</f>
        <v>0</v>
      </c>
      <c r="F41" s="30">
        <f t="shared" si="2"/>
        <v>0</v>
      </c>
      <c r="G41" s="29">
        <f>+'Lot n°1'!G41</f>
        <v>0</v>
      </c>
      <c r="H41" s="29">
        <f>+'Lot n°1'!H41</f>
        <v>0</v>
      </c>
      <c r="K41" s="31" t="str">
        <f t="shared" si="3"/>
        <v>I.3</v>
      </c>
      <c r="L41" s="32">
        <f t="shared" si="3"/>
        <v>0</v>
      </c>
      <c r="M41" s="33">
        <f t="shared" si="4"/>
        <v>0</v>
      </c>
      <c r="N41" s="34">
        <f t="shared" si="4"/>
        <v>0</v>
      </c>
      <c r="O41" s="35">
        <f t="shared" si="5"/>
        <v>0</v>
      </c>
      <c r="P41" s="35">
        <f t="shared" si="6"/>
        <v>0</v>
      </c>
      <c r="Q41" s="36">
        <f t="shared" si="7"/>
        <v>0</v>
      </c>
      <c r="R41" s="37">
        <f t="shared" si="8"/>
        <v>0</v>
      </c>
    </row>
    <row r="42" spans="1:18" ht="17.399999999999999" customHeight="1">
      <c r="A42" s="27" t="s">
        <v>46</v>
      </c>
      <c r="B42" s="28">
        <f>+'Lot n°1'!B42</f>
        <v>0</v>
      </c>
      <c r="C42" s="29">
        <f>+'Lot n°1'!C42</f>
        <v>0</v>
      </c>
      <c r="D42" s="29">
        <f>+'Lot n°1'!D42</f>
        <v>0</v>
      </c>
      <c r="E42" s="29">
        <f>+'Lot n°1'!E42</f>
        <v>0</v>
      </c>
      <c r="F42" s="30">
        <f t="shared" si="2"/>
        <v>0</v>
      </c>
      <c r="G42" s="29">
        <f>+'Lot n°1'!G42</f>
        <v>0</v>
      </c>
      <c r="H42" s="29">
        <f>+'Lot n°1'!H42</f>
        <v>0</v>
      </c>
      <c r="K42" s="31" t="str">
        <f t="shared" si="3"/>
        <v>I.4</v>
      </c>
      <c r="L42" s="32">
        <f t="shared" si="3"/>
        <v>0</v>
      </c>
      <c r="M42" s="33">
        <f t="shared" si="4"/>
        <v>0</v>
      </c>
      <c r="N42" s="34">
        <f t="shared" si="4"/>
        <v>0</v>
      </c>
      <c r="O42" s="35">
        <f t="shared" si="5"/>
        <v>0</v>
      </c>
      <c r="P42" s="35">
        <f t="shared" si="6"/>
        <v>0</v>
      </c>
      <c r="Q42" s="36">
        <f t="shared" si="7"/>
        <v>0</v>
      </c>
      <c r="R42" s="37">
        <f t="shared" si="8"/>
        <v>0</v>
      </c>
    </row>
    <row r="43" spans="1:18" ht="17.399999999999999" customHeight="1">
      <c r="A43" s="27" t="s">
        <v>47</v>
      </c>
      <c r="B43" s="28">
        <f>+'Lot n°1'!B43</f>
        <v>0</v>
      </c>
      <c r="C43" s="29">
        <f>+'Lot n°1'!C43</f>
        <v>0</v>
      </c>
      <c r="D43" s="29">
        <f>+'Lot n°1'!D43</f>
        <v>0</v>
      </c>
      <c r="E43" s="29">
        <f>+'Lot n°1'!E43</f>
        <v>0</v>
      </c>
      <c r="F43" s="30">
        <f t="shared" si="2"/>
        <v>0</v>
      </c>
      <c r="G43" s="29">
        <f>+'Lot n°1'!G43</f>
        <v>0</v>
      </c>
      <c r="H43" s="29">
        <f>+'Lot n°1'!H43</f>
        <v>0</v>
      </c>
      <c r="K43" s="31" t="str">
        <f t="shared" si="3"/>
        <v>I.5</v>
      </c>
      <c r="L43" s="32">
        <f t="shared" si="3"/>
        <v>0</v>
      </c>
      <c r="M43" s="33">
        <f t="shared" si="4"/>
        <v>0</v>
      </c>
      <c r="N43" s="34">
        <f t="shared" si="4"/>
        <v>0</v>
      </c>
      <c r="O43" s="35">
        <f t="shared" si="5"/>
        <v>0</v>
      </c>
      <c r="P43" s="35">
        <f t="shared" si="6"/>
        <v>0</v>
      </c>
      <c r="Q43" s="36">
        <f t="shared" si="7"/>
        <v>0</v>
      </c>
      <c r="R43" s="37">
        <f t="shared" si="8"/>
        <v>0</v>
      </c>
    </row>
    <row r="44" spans="1:18" ht="17.399999999999999" customHeight="1">
      <c r="A44" s="27" t="s">
        <v>48</v>
      </c>
      <c r="B44" s="28">
        <f>+'Lot n°1'!B44</f>
        <v>0</v>
      </c>
      <c r="C44" s="29">
        <f>+'Lot n°1'!C44</f>
        <v>0</v>
      </c>
      <c r="D44" s="29">
        <f>+'Lot n°1'!D44</f>
        <v>0</v>
      </c>
      <c r="E44" s="29">
        <f>+'Lot n°1'!E44</f>
        <v>0</v>
      </c>
      <c r="F44" s="30">
        <f t="shared" si="2"/>
        <v>0</v>
      </c>
      <c r="G44" s="29">
        <f>+'Lot n°1'!G44</f>
        <v>0</v>
      </c>
      <c r="H44" s="29">
        <f>+'Lot n°1'!H44</f>
        <v>0</v>
      </c>
      <c r="K44" s="31" t="str">
        <f t="shared" si="3"/>
        <v>I.6</v>
      </c>
      <c r="L44" s="32">
        <f t="shared" si="3"/>
        <v>0</v>
      </c>
      <c r="M44" s="33">
        <f t="shared" si="4"/>
        <v>0</v>
      </c>
      <c r="N44" s="34">
        <f t="shared" si="4"/>
        <v>0</v>
      </c>
      <c r="O44" s="35">
        <f t="shared" si="5"/>
        <v>0</v>
      </c>
      <c r="P44" s="35">
        <f t="shared" si="6"/>
        <v>0</v>
      </c>
      <c r="Q44" s="36">
        <f t="shared" si="7"/>
        <v>0</v>
      </c>
      <c r="R44" s="37">
        <f t="shared" si="8"/>
        <v>0</v>
      </c>
    </row>
    <row r="45" spans="1:18" ht="17.399999999999999" customHeight="1">
      <c r="A45" s="27" t="s">
        <v>49</v>
      </c>
      <c r="B45" s="28">
        <f>+'Lot n°1'!B45</f>
        <v>0</v>
      </c>
      <c r="C45" s="29">
        <f>+'Lot n°1'!C45</f>
        <v>0</v>
      </c>
      <c r="D45" s="29">
        <f>+'Lot n°1'!D45</f>
        <v>0</v>
      </c>
      <c r="E45" s="29">
        <f>+'Lot n°1'!E45</f>
        <v>0</v>
      </c>
      <c r="F45" s="30">
        <f t="shared" si="2"/>
        <v>0</v>
      </c>
      <c r="G45" s="29">
        <f>+'Lot n°1'!G45</f>
        <v>0</v>
      </c>
      <c r="H45" s="29">
        <f>+'Lot n°1'!H45</f>
        <v>0</v>
      </c>
      <c r="K45" s="31" t="str">
        <f t="shared" si="3"/>
        <v>I.7</v>
      </c>
      <c r="L45" s="32">
        <f t="shared" si="3"/>
        <v>0</v>
      </c>
      <c r="M45" s="33">
        <f t="shared" si="4"/>
        <v>0</v>
      </c>
      <c r="N45" s="34">
        <f t="shared" si="4"/>
        <v>0</v>
      </c>
      <c r="O45" s="35">
        <f t="shared" si="5"/>
        <v>0</v>
      </c>
      <c r="P45" s="35">
        <f t="shared" si="6"/>
        <v>0</v>
      </c>
      <c r="Q45" s="36">
        <f t="shared" si="7"/>
        <v>0</v>
      </c>
      <c r="R45" s="37">
        <f t="shared" si="8"/>
        <v>0</v>
      </c>
    </row>
    <row r="46" spans="1:18" ht="17.399999999999999" customHeight="1">
      <c r="A46" s="38"/>
      <c r="B46" s="298" t="s">
        <v>50</v>
      </c>
      <c r="C46" s="299"/>
      <c r="D46" s="299"/>
      <c r="E46" s="300"/>
      <c r="F46" s="39">
        <f ca="1">+SUM(F39:OFFSET(F46,-1,))</f>
        <v>0</v>
      </c>
      <c r="G46" s="40">
        <f ca="1">+SUM(G39:OFFSET(G46,-1,))</f>
        <v>0</v>
      </c>
      <c r="H46" s="41"/>
      <c r="K46" s="38"/>
      <c r="L46" s="298" t="s">
        <v>50</v>
      </c>
      <c r="M46" s="299"/>
      <c r="N46" s="299"/>
      <c r="O46" s="300"/>
      <c r="P46" s="39">
        <f ca="1">+SUM(P39:OFFSET(P46,-1,))</f>
        <v>0</v>
      </c>
      <c r="Q46" s="39">
        <f ca="1">+SUM(Q39:OFFSET(Q46,-1,))</f>
        <v>0</v>
      </c>
      <c r="R46" s="41"/>
    </row>
    <row r="47" spans="1:18" s="1" customFormat="1" ht="30.6" customHeight="1">
      <c r="A47" s="26" t="s">
        <v>51</v>
      </c>
      <c r="B47" s="272" t="s">
        <v>52</v>
      </c>
      <c r="C47" s="273"/>
      <c r="D47" s="273"/>
      <c r="E47" s="273"/>
      <c r="F47" s="273"/>
      <c r="G47" s="273"/>
      <c r="H47" s="274"/>
      <c r="K47" s="26" t="s">
        <v>51</v>
      </c>
      <c r="L47" s="272" t="s">
        <v>52</v>
      </c>
      <c r="M47" s="273"/>
      <c r="N47" s="273"/>
      <c r="O47" s="273"/>
      <c r="P47" s="273"/>
      <c r="Q47" s="273"/>
      <c r="R47" s="274"/>
    </row>
    <row r="48" spans="1:18" s="1" customFormat="1" ht="28.2" customHeight="1">
      <c r="A48" s="44" t="s">
        <v>53</v>
      </c>
      <c r="B48" s="45" t="s">
        <v>54</v>
      </c>
      <c r="C48" s="46">
        <v>4</v>
      </c>
      <c r="D48" s="47">
        <v>6</v>
      </c>
      <c r="E48" s="48">
        <v>35000</v>
      </c>
      <c r="F48" s="49">
        <f t="shared" ref="F48:F77" si="9">+C48*D48*E48</f>
        <v>840000</v>
      </c>
      <c r="G48" s="50">
        <v>25000</v>
      </c>
      <c r="H48" s="51" t="s">
        <v>55</v>
      </c>
      <c r="I48" s="3"/>
      <c r="J48" s="3"/>
      <c r="K48" s="44" t="str">
        <f>A48</f>
        <v>Exemple</v>
      </c>
      <c r="L48" s="32" t="str">
        <f>+B48</f>
        <v>Exemple: Hébergement</v>
      </c>
      <c r="M48" s="52">
        <f>C48</f>
        <v>4</v>
      </c>
      <c r="N48" s="53">
        <f>D48</f>
        <v>6</v>
      </c>
      <c r="O48" s="54">
        <f t="shared" ref="O48" si="10">E48/taux</f>
        <v>15.587012224492881</v>
      </c>
      <c r="P48" s="55">
        <f>+M48*N48*O48</f>
        <v>374.08829338782914</v>
      </c>
      <c r="Q48" s="56">
        <f t="shared" ref="Q48" si="11">G48/taux</f>
        <v>11.133580160352057</v>
      </c>
      <c r="R48" s="37" t="str">
        <f>+H48</f>
        <v>4 jours pour 6 personnes à 35000BIF la nuit</v>
      </c>
    </row>
    <row r="49" spans="1:18" ht="18.600000000000001" customHeight="1">
      <c r="A49" s="27" t="s">
        <v>56</v>
      </c>
      <c r="B49" s="28" t="str">
        <f>+'Lot n°1'!B49</f>
        <v>Honoraires</v>
      </c>
      <c r="C49" s="29">
        <f>+'Lot n°1'!C49</f>
        <v>0</v>
      </c>
      <c r="D49" s="29">
        <f>+'Lot n°1'!D49</f>
        <v>0</v>
      </c>
      <c r="E49" s="29">
        <f>+'Lot n°1'!E49</f>
        <v>0</v>
      </c>
      <c r="F49" s="30">
        <f t="shared" si="9"/>
        <v>0</v>
      </c>
      <c r="G49" s="29">
        <f>+'Lot n°1'!G49</f>
        <v>0</v>
      </c>
      <c r="H49" s="29">
        <f>+'Lot n°1'!H49</f>
        <v>0</v>
      </c>
      <c r="K49" s="31" t="str">
        <f>+A49</f>
        <v>II.1</v>
      </c>
      <c r="L49" s="32" t="str">
        <f t="shared" ref="L49:L77" si="12">+B49</f>
        <v>Honoraires</v>
      </c>
      <c r="M49" s="33">
        <f>C49</f>
        <v>0</v>
      </c>
      <c r="N49" s="34">
        <f>D49</f>
        <v>0</v>
      </c>
      <c r="O49" s="35">
        <f t="shared" ref="O49" si="13">+E49/$C$10</f>
        <v>0</v>
      </c>
      <c r="P49" s="35">
        <f t="shared" ref="P49" si="14">+M49*N49*O49</f>
        <v>0</v>
      </c>
      <c r="Q49" s="36">
        <f t="shared" ref="Q49" si="15">G49/$C$10</f>
        <v>0</v>
      </c>
      <c r="R49" s="37">
        <f t="shared" ref="R49:R77" si="16">+H49</f>
        <v>0</v>
      </c>
    </row>
    <row r="50" spans="1:18" ht="18.600000000000001" customHeight="1">
      <c r="A50" s="27" t="s">
        <v>58</v>
      </c>
      <c r="B50" s="28" t="str">
        <f>+'Lot n°1'!B50</f>
        <v>Perdiems opérateurs</v>
      </c>
      <c r="C50" s="29">
        <f>+'Lot n°1'!C50</f>
        <v>0</v>
      </c>
      <c r="D50" s="29">
        <f>+'Lot n°1'!D50</f>
        <v>0</v>
      </c>
      <c r="E50" s="29">
        <f>+'Lot n°1'!E50</f>
        <v>0</v>
      </c>
      <c r="F50" s="30">
        <f t="shared" si="9"/>
        <v>0</v>
      </c>
      <c r="G50" s="29">
        <f>+'Lot n°1'!G50</f>
        <v>0</v>
      </c>
      <c r="H50" s="29">
        <f>+'Lot n°1'!H50</f>
        <v>0</v>
      </c>
      <c r="K50" s="31" t="str">
        <f t="shared" ref="K50:K77" si="17">+A50</f>
        <v>II.2</v>
      </c>
      <c r="L50" s="32" t="str">
        <f t="shared" si="12"/>
        <v>Perdiems opérateurs</v>
      </c>
      <c r="M50" s="33">
        <f t="shared" ref="M50:N73" si="18">C50</f>
        <v>0</v>
      </c>
      <c r="N50" s="34">
        <f t="shared" si="18"/>
        <v>0</v>
      </c>
      <c r="O50" s="35">
        <f t="shared" ref="O50:O77" si="19">+E50/$C$10</f>
        <v>0</v>
      </c>
      <c r="P50" s="35">
        <f t="shared" ref="P50:P77" si="20">+M50*N50*O50</f>
        <v>0</v>
      </c>
      <c r="Q50" s="36">
        <f t="shared" ref="Q50:Q77" si="21">G50/$C$10</f>
        <v>0</v>
      </c>
      <c r="R50" s="37">
        <f t="shared" si="16"/>
        <v>0</v>
      </c>
    </row>
    <row r="51" spans="1:18" ht="18.600000000000001" customHeight="1">
      <c r="A51" s="27" t="s">
        <v>60</v>
      </c>
      <c r="B51" s="28" t="str">
        <f>+'Lot n°1'!B51</f>
        <v>Frais techniques</v>
      </c>
      <c r="C51" s="29">
        <f>+'Lot n°1'!C51</f>
        <v>0</v>
      </c>
      <c r="D51" s="29">
        <f>+'Lot n°1'!D51</f>
        <v>0</v>
      </c>
      <c r="E51" s="29">
        <f>+'Lot n°1'!E51</f>
        <v>0</v>
      </c>
      <c r="F51" s="30">
        <f t="shared" si="9"/>
        <v>0</v>
      </c>
      <c r="G51" s="29">
        <f>+'Lot n°1'!G51</f>
        <v>0</v>
      </c>
      <c r="H51" s="29">
        <f>+'Lot n°1'!H51</f>
        <v>0</v>
      </c>
      <c r="K51" s="31" t="str">
        <f t="shared" si="17"/>
        <v>II.3</v>
      </c>
      <c r="L51" s="32" t="str">
        <f t="shared" si="12"/>
        <v>Frais techniques</v>
      </c>
      <c r="M51" s="33">
        <f t="shared" si="18"/>
        <v>0</v>
      </c>
      <c r="N51" s="34">
        <f t="shared" si="18"/>
        <v>0</v>
      </c>
      <c r="O51" s="35">
        <f t="shared" si="19"/>
        <v>0</v>
      </c>
      <c r="P51" s="35">
        <f t="shared" si="20"/>
        <v>0</v>
      </c>
      <c r="Q51" s="36">
        <f t="shared" si="21"/>
        <v>0</v>
      </c>
      <c r="R51" s="37">
        <f t="shared" si="16"/>
        <v>0</v>
      </c>
    </row>
    <row r="52" spans="1:18" ht="18.600000000000001" customHeight="1">
      <c r="A52" s="27" t="s">
        <v>62</v>
      </c>
      <c r="B52" s="28" t="str">
        <f>+'Lot n°1'!B52</f>
        <v>Transports</v>
      </c>
      <c r="C52" s="29">
        <f>+'Lot n°1'!C52</f>
        <v>0</v>
      </c>
      <c r="D52" s="29">
        <f>+'Lot n°1'!D52</f>
        <v>0</v>
      </c>
      <c r="E52" s="29">
        <f>+'Lot n°1'!E52</f>
        <v>0</v>
      </c>
      <c r="F52" s="30">
        <f t="shared" si="9"/>
        <v>0</v>
      </c>
      <c r="G52" s="29">
        <f>+'Lot n°1'!G52</f>
        <v>0</v>
      </c>
      <c r="H52" s="29">
        <f>+'Lot n°1'!H52</f>
        <v>0</v>
      </c>
      <c r="K52" s="31" t="str">
        <f t="shared" si="17"/>
        <v>II.4</v>
      </c>
      <c r="L52" s="32" t="str">
        <f t="shared" si="12"/>
        <v>Transports</v>
      </c>
      <c r="M52" s="33">
        <f t="shared" si="18"/>
        <v>0</v>
      </c>
      <c r="N52" s="34">
        <f t="shared" si="18"/>
        <v>0</v>
      </c>
      <c r="O52" s="35">
        <f t="shared" si="19"/>
        <v>0</v>
      </c>
      <c r="P52" s="35">
        <f t="shared" si="20"/>
        <v>0</v>
      </c>
      <c r="Q52" s="36">
        <f t="shared" si="21"/>
        <v>0</v>
      </c>
      <c r="R52" s="37">
        <f t="shared" si="16"/>
        <v>0</v>
      </c>
    </row>
    <row r="53" spans="1:18" ht="18.600000000000001" customHeight="1">
      <c r="A53" s="27" t="s">
        <v>64</v>
      </c>
      <c r="B53" s="28" t="str">
        <f>+'Lot n°1'!B53</f>
        <v>Restauration</v>
      </c>
      <c r="C53" s="29">
        <f>+'Lot n°1'!C53</f>
        <v>0</v>
      </c>
      <c r="D53" s="29">
        <f>+'Lot n°1'!D53</f>
        <v>0</v>
      </c>
      <c r="E53" s="29">
        <f>+'Lot n°1'!E53</f>
        <v>0</v>
      </c>
      <c r="F53" s="30">
        <f t="shared" si="9"/>
        <v>0</v>
      </c>
      <c r="G53" s="29">
        <f>+'Lot n°1'!G53</f>
        <v>0</v>
      </c>
      <c r="H53" s="29">
        <f>+'Lot n°1'!H53</f>
        <v>0</v>
      </c>
      <c r="K53" s="31" t="str">
        <f t="shared" si="17"/>
        <v>II.5</v>
      </c>
      <c r="L53" s="32" t="str">
        <f t="shared" si="12"/>
        <v>Restauration</v>
      </c>
      <c r="M53" s="33">
        <f t="shared" si="18"/>
        <v>0</v>
      </c>
      <c r="N53" s="34">
        <f t="shared" si="18"/>
        <v>0</v>
      </c>
      <c r="O53" s="35">
        <f t="shared" si="19"/>
        <v>0</v>
      </c>
      <c r="P53" s="35">
        <f t="shared" si="20"/>
        <v>0</v>
      </c>
      <c r="Q53" s="36">
        <f t="shared" si="21"/>
        <v>0</v>
      </c>
      <c r="R53" s="37">
        <f t="shared" si="16"/>
        <v>0</v>
      </c>
    </row>
    <row r="54" spans="1:18" ht="18.600000000000001" customHeight="1">
      <c r="A54" s="27" t="s">
        <v>66</v>
      </c>
      <c r="B54" s="28" t="str">
        <f>+'Lot n°1'!B54</f>
        <v>Hébergement</v>
      </c>
      <c r="C54" s="29">
        <f>+'Lot n°1'!C54</f>
        <v>0</v>
      </c>
      <c r="D54" s="29">
        <f>+'Lot n°1'!D54</f>
        <v>0</v>
      </c>
      <c r="E54" s="29">
        <f>+'Lot n°1'!E54</f>
        <v>0</v>
      </c>
      <c r="F54" s="30">
        <f t="shared" si="9"/>
        <v>0</v>
      </c>
      <c r="G54" s="29">
        <f>+'Lot n°1'!G54</f>
        <v>0</v>
      </c>
      <c r="H54" s="29">
        <f>+'Lot n°1'!H54</f>
        <v>0</v>
      </c>
      <c r="K54" s="31" t="str">
        <f t="shared" si="17"/>
        <v>II.6</v>
      </c>
      <c r="L54" s="32" t="str">
        <f t="shared" si="12"/>
        <v>Hébergement</v>
      </c>
      <c r="M54" s="33">
        <f t="shared" si="18"/>
        <v>0</v>
      </c>
      <c r="N54" s="34">
        <f t="shared" si="18"/>
        <v>0</v>
      </c>
      <c r="O54" s="35">
        <f t="shared" si="19"/>
        <v>0</v>
      </c>
      <c r="P54" s="35">
        <f t="shared" si="20"/>
        <v>0</v>
      </c>
      <c r="Q54" s="36">
        <f t="shared" si="21"/>
        <v>0</v>
      </c>
      <c r="R54" s="37">
        <f t="shared" si="16"/>
        <v>0</v>
      </c>
    </row>
    <row r="55" spans="1:18" ht="31.2">
      <c r="A55" s="27" t="s">
        <v>68</v>
      </c>
      <c r="B55" s="28" t="str">
        <f>+'Lot n°1'!B55</f>
        <v>Promotion, Visibilité, graphisme (à détailler)</v>
      </c>
      <c r="C55" s="29">
        <f>+'Lot n°1'!C55</f>
        <v>0</v>
      </c>
      <c r="D55" s="29">
        <f>+'Lot n°1'!D55</f>
        <v>0</v>
      </c>
      <c r="E55" s="29">
        <f>+'Lot n°1'!E55</f>
        <v>0</v>
      </c>
      <c r="F55" s="30">
        <f t="shared" si="9"/>
        <v>0</v>
      </c>
      <c r="G55" s="29">
        <f>+'Lot n°1'!G55</f>
        <v>0</v>
      </c>
      <c r="H55" s="29">
        <f>+'Lot n°1'!H55</f>
        <v>0</v>
      </c>
      <c r="K55" s="31" t="str">
        <f t="shared" si="17"/>
        <v>II.7</v>
      </c>
      <c r="L55" s="32" t="str">
        <f t="shared" si="12"/>
        <v>Promotion, Visibilité, graphisme (à détailler)</v>
      </c>
      <c r="M55" s="33">
        <f t="shared" si="18"/>
        <v>0</v>
      </c>
      <c r="N55" s="34">
        <f t="shared" si="18"/>
        <v>0</v>
      </c>
      <c r="O55" s="35">
        <f t="shared" si="19"/>
        <v>0</v>
      </c>
      <c r="P55" s="35">
        <f t="shared" si="20"/>
        <v>0</v>
      </c>
      <c r="Q55" s="36">
        <f t="shared" si="21"/>
        <v>0</v>
      </c>
      <c r="R55" s="37">
        <f t="shared" si="16"/>
        <v>0</v>
      </c>
    </row>
    <row r="56" spans="1:18" ht="18.600000000000001" customHeight="1">
      <c r="A56" s="27" t="s">
        <v>70</v>
      </c>
      <c r="B56" s="28">
        <f>+'Lot n°1'!B56</f>
        <v>0</v>
      </c>
      <c r="C56" s="29">
        <f>+'Lot n°1'!C56</f>
        <v>0</v>
      </c>
      <c r="D56" s="29">
        <f>+'Lot n°1'!D56</f>
        <v>0</v>
      </c>
      <c r="E56" s="29">
        <f>+'Lot n°1'!E56</f>
        <v>0</v>
      </c>
      <c r="F56" s="30">
        <f t="shared" si="9"/>
        <v>0</v>
      </c>
      <c r="G56" s="29">
        <f>+'Lot n°1'!G56</f>
        <v>0</v>
      </c>
      <c r="H56" s="29">
        <f>+'Lot n°1'!H56</f>
        <v>0</v>
      </c>
      <c r="K56" s="31" t="str">
        <f t="shared" si="17"/>
        <v>II.8</v>
      </c>
      <c r="L56" s="32">
        <f t="shared" si="12"/>
        <v>0</v>
      </c>
      <c r="M56" s="33">
        <f t="shared" si="18"/>
        <v>0</v>
      </c>
      <c r="N56" s="34">
        <f t="shared" si="18"/>
        <v>0</v>
      </c>
      <c r="O56" s="35">
        <f t="shared" si="19"/>
        <v>0</v>
      </c>
      <c r="P56" s="35">
        <f t="shared" si="20"/>
        <v>0</v>
      </c>
      <c r="Q56" s="36">
        <f t="shared" si="21"/>
        <v>0</v>
      </c>
      <c r="R56" s="37">
        <f t="shared" si="16"/>
        <v>0</v>
      </c>
    </row>
    <row r="57" spans="1:18" ht="18.600000000000001" customHeight="1">
      <c r="A57" s="27" t="s">
        <v>72</v>
      </c>
      <c r="B57" s="28">
        <f>+'Lot n°1'!B57</f>
        <v>0</v>
      </c>
      <c r="C57" s="29">
        <f>+'Lot n°1'!C57</f>
        <v>0</v>
      </c>
      <c r="D57" s="29">
        <f>+'Lot n°1'!D57</f>
        <v>0</v>
      </c>
      <c r="E57" s="29">
        <f>+'Lot n°1'!E57</f>
        <v>0</v>
      </c>
      <c r="F57" s="30">
        <f t="shared" si="9"/>
        <v>0</v>
      </c>
      <c r="G57" s="29">
        <f>+'Lot n°1'!G57</f>
        <v>0</v>
      </c>
      <c r="H57" s="29">
        <f>+'Lot n°1'!H57</f>
        <v>0</v>
      </c>
      <c r="K57" s="31" t="str">
        <f t="shared" si="17"/>
        <v>II.10</v>
      </c>
      <c r="L57" s="32">
        <f t="shared" si="12"/>
        <v>0</v>
      </c>
      <c r="M57" s="33">
        <f t="shared" si="18"/>
        <v>0</v>
      </c>
      <c r="N57" s="34">
        <f t="shared" si="18"/>
        <v>0</v>
      </c>
      <c r="O57" s="35">
        <f t="shared" si="19"/>
        <v>0</v>
      </c>
      <c r="P57" s="35">
        <f t="shared" si="20"/>
        <v>0</v>
      </c>
      <c r="Q57" s="36">
        <f t="shared" si="21"/>
        <v>0</v>
      </c>
      <c r="R57" s="37">
        <f t="shared" si="16"/>
        <v>0</v>
      </c>
    </row>
    <row r="58" spans="1:18" ht="18.600000000000001" customHeight="1">
      <c r="A58" s="27" t="s">
        <v>73</v>
      </c>
      <c r="B58" s="28">
        <f>+'Lot n°1'!B58</f>
        <v>0</v>
      </c>
      <c r="C58" s="29">
        <f>+'Lot n°1'!C58</f>
        <v>0</v>
      </c>
      <c r="D58" s="29">
        <f>+'Lot n°1'!D58</f>
        <v>0</v>
      </c>
      <c r="E58" s="29">
        <f>+'Lot n°1'!E58</f>
        <v>0</v>
      </c>
      <c r="F58" s="30">
        <f t="shared" si="9"/>
        <v>0</v>
      </c>
      <c r="G58" s="29">
        <f>+'Lot n°1'!G58</f>
        <v>0</v>
      </c>
      <c r="H58" s="29">
        <f>+'Lot n°1'!H58</f>
        <v>0</v>
      </c>
      <c r="K58" s="31" t="str">
        <f t="shared" si="17"/>
        <v>II.11</v>
      </c>
      <c r="L58" s="32">
        <f t="shared" si="12"/>
        <v>0</v>
      </c>
      <c r="M58" s="33">
        <f t="shared" si="18"/>
        <v>0</v>
      </c>
      <c r="N58" s="34">
        <f t="shared" si="18"/>
        <v>0</v>
      </c>
      <c r="O58" s="35">
        <f t="shared" si="19"/>
        <v>0</v>
      </c>
      <c r="P58" s="35">
        <f t="shared" si="20"/>
        <v>0</v>
      </c>
      <c r="Q58" s="36">
        <f t="shared" si="21"/>
        <v>0</v>
      </c>
      <c r="R58" s="37">
        <f t="shared" si="16"/>
        <v>0</v>
      </c>
    </row>
    <row r="59" spans="1:18" ht="18.600000000000001" customHeight="1">
      <c r="A59" s="27" t="s">
        <v>74</v>
      </c>
      <c r="B59" s="28">
        <f>+'Lot n°1'!B59</f>
        <v>0</v>
      </c>
      <c r="C59" s="29">
        <f>+'Lot n°1'!C59</f>
        <v>0</v>
      </c>
      <c r="D59" s="29">
        <f>+'Lot n°1'!D59</f>
        <v>0</v>
      </c>
      <c r="E59" s="29">
        <f>+'Lot n°1'!E59</f>
        <v>0</v>
      </c>
      <c r="F59" s="30">
        <f t="shared" si="9"/>
        <v>0</v>
      </c>
      <c r="G59" s="29">
        <f>+'Lot n°1'!G59</f>
        <v>0</v>
      </c>
      <c r="H59" s="29">
        <f>+'Lot n°1'!H59</f>
        <v>0</v>
      </c>
      <c r="K59" s="31" t="str">
        <f t="shared" si="17"/>
        <v>II.12</v>
      </c>
      <c r="L59" s="32">
        <f t="shared" si="12"/>
        <v>0</v>
      </c>
      <c r="M59" s="33">
        <f t="shared" si="18"/>
        <v>0</v>
      </c>
      <c r="N59" s="34">
        <f t="shared" si="18"/>
        <v>0</v>
      </c>
      <c r="O59" s="35">
        <f t="shared" si="19"/>
        <v>0</v>
      </c>
      <c r="P59" s="35">
        <f t="shared" si="20"/>
        <v>0</v>
      </c>
      <c r="Q59" s="36">
        <f t="shared" si="21"/>
        <v>0</v>
      </c>
      <c r="R59" s="37">
        <f t="shared" si="16"/>
        <v>0</v>
      </c>
    </row>
    <row r="60" spans="1:18" ht="18.600000000000001" customHeight="1">
      <c r="A60" s="27" t="s">
        <v>75</v>
      </c>
      <c r="B60" s="28">
        <f>+'Lot n°1'!B60</f>
        <v>0</v>
      </c>
      <c r="C60" s="29">
        <f>+'Lot n°1'!C60</f>
        <v>0</v>
      </c>
      <c r="D60" s="29">
        <f>+'Lot n°1'!D60</f>
        <v>0</v>
      </c>
      <c r="E60" s="29">
        <f>+'Lot n°1'!E60</f>
        <v>0</v>
      </c>
      <c r="F60" s="30">
        <f t="shared" si="9"/>
        <v>0</v>
      </c>
      <c r="G60" s="29">
        <f>+'Lot n°1'!G60</f>
        <v>0</v>
      </c>
      <c r="H60" s="29">
        <f>+'Lot n°1'!H60</f>
        <v>0</v>
      </c>
      <c r="K60" s="31" t="str">
        <f t="shared" si="17"/>
        <v>II.13</v>
      </c>
      <c r="L60" s="32">
        <f t="shared" si="12"/>
        <v>0</v>
      </c>
      <c r="M60" s="33">
        <f t="shared" si="18"/>
        <v>0</v>
      </c>
      <c r="N60" s="34">
        <f t="shared" si="18"/>
        <v>0</v>
      </c>
      <c r="O60" s="35">
        <f t="shared" si="19"/>
        <v>0</v>
      </c>
      <c r="P60" s="35">
        <f t="shared" si="20"/>
        <v>0</v>
      </c>
      <c r="Q60" s="36">
        <f t="shared" si="21"/>
        <v>0</v>
      </c>
      <c r="R60" s="37">
        <f t="shared" si="16"/>
        <v>0</v>
      </c>
    </row>
    <row r="61" spans="1:18" ht="18.600000000000001" customHeight="1">
      <c r="A61" s="27" t="s">
        <v>76</v>
      </c>
      <c r="B61" s="28">
        <f>+'Lot n°1'!B61</f>
        <v>0</v>
      </c>
      <c r="C61" s="29">
        <f>+'Lot n°1'!C61</f>
        <v>0</v>
      </c>
      <c r="D61" s="29">
        <f>+'Lot n°1'!D61</f>
        <v>0</v>
      </c>
      <c r="E61" s="29">
        <f>+'Lot n°1'!E61</f>
        <v>0</v>
      </c>
      <c r="F61" s="30">
        <f t="shared" si="9"/>
        <v>0</v>
      </c>
      <c r="G61" s="29">
        <f>+'Lot n°1'!G61</f>
        <v>0</v>
      </c>
      <c r="H61" s="29">
        <f>+'Lot n°1'!H61</f>
        <v>0</v>
      </c>
      <c r="K61" s="31" t="str">
        <f t="shared" si="17"/>
        <v>II.14</v>
      </c>
      <c r="L61" s="32">
        <f t="shared" si="12"/>
        <v>0</v>
      </c>
      <c r="M61" s="33">
        <f t="shared" si="18"/>
        <v>0</v>
      </c>
      <c r="N61" s="34">
        <f t="shared" si="18"/>
        <v>0</v>
      </c>
      <c r="O61" s="35">
        <f t="shared" si="19"/>
        <v>0</v>
      </c>
      <c r="P61" s="35">
        <f t="shared" si="20"/>
        <v>0</v>
      </c>
      <c r="Q61" s="36">
        <f t="shared" si="21"/>
        <v>0</v>
      </c>
      <c r="R61" s="37">
        <f t="shared" si="16"/>
        <v>0</v>
      </c>
    </row>
    <row r="62" spans="1:18" ht="18.600000000000001" customHeight="1">
      <c r="A62" s="27" t="s">
        <v>77</v>
      </c>
      <c r="B62" s="28">
        <f>+'Lot n°1'!B62</f>
        <v>0</v>
      </c>
      <c r="C62" s="29">
        <f>+'Lot n°1'!C62</f>
        <v>0</v>
      </c>
      <c r="D62" s="29">
        <f>+'Lot n°1'!D62</f>
        <v>0</v>
      </c>
      <c r="E62" s="29">
        <f>+'Lot n°1'!E62</f>
        <v>0</v>
      </c>
      <c r="F62" s="30">
        <f t="shared" si="9"/>
        <v>0</v>
      </c>
      <c r="G62" s="29">
        <f>+'Lot n°1'!G62</f>
        <v>0</v>
      </c>
      <c r="H62" s="29">
        <f>+'Lot n°1'!H62</f>
        <v>0</v>
      </c>
      <c r="K62" s="31" t="str">
        <f t="shared" si="17"/>
        <v>II.15</v>
      </c>
      <c r="L62" s="32">
        <f t="shared" si="12"/>
        <v>0</v>
      </c>
      <c r="M62" s="33">
        <f>C62</f>
        <v>0</v>
      </c>
      <c r="N62" s="34">
        <f t="shared" si="18"/>
        <v>0</v>
      </c>
      <c r="O62" s="35">
        <f t="shared" si="19"/>
        <v>0</v>
      </c>
      <c r="P62" s="35">
        <f t="shared" si="20"/>
        <v>0</v>
      </c>
      <c r="Q62" s="36">
        <f t="shared" si="21"/>
        <v>0</v>
      </c>
      <c r="R62" s="37">
        <f t="shared" si="16"/>
        <v>0</v>
      </c>
    </row>
    <row r="63" spans="1:18" ht="18.600000000000001" customHeight="1">
      <c r="A63" s="27" t="s">
        <v>78</v>
      </c>
      <c r="B63" s="28">
        <f>+'Lot n°1'!B63</f>
        <v>0</v>
      </c>
      <c r="C63" s="29">
        <f>+'Lot n°1'!C63</f>
        <v>0</v>
      </c>
      <c r="D63" s="29">
        <f>+'Lot n°1'!D63</f>
        <v>0</v>
      </c>
      <c r="E63" s="29">
        <f>+'Lot n°1'!E63</f>
        <v>0</v>
      </c>
      <c r="F63" s="30">
        <f t="shared" si="9"/>
        <v>0</v>
      </c>
      <c r="G63" s="29">
        <f>+'Lot n°1'!G63</f>
        <v>0</v>
      </c>
      <c r="H63" s="29">
        <f>+'Lot n°1'!H63</f>
        <v>0</v>
      </c>
      <c r="K63" s="31" t="str">
        <f t="shared" si="17"/>
        <v>II.16</v>
      </c>
      <c r="L63" s="32">
        <f t="shared" si="12"/>
        <v>0</v>
      </c>
      <c r="M63" s="33">
        <f t="shared" si="18"/>
        <v>0</v>
      </c>
      <c r="N63" s="34">
        <f t="shared" si="18"/>
        <v>0</v>
      </c>
      <c r="O63" s="35">
        <f t="shared" si="19"/>
        <v>0</v>
      </c>
      <c r="P63" s="35">
        <f t="shared" si="20"/>
        <v>0</v>
      </c>
      <c r="Q63" s="36">
        <f t="shared" si="21"/>
        <v>0</v>
      </c>
      <c r="R63" s="37">
        <f t="shared" si="16"/>
        <v>0</v>
      </c>
    </row>
    <row r="64" spans="1:18" ht="18.600000000000001" customHeight="1">
      <c r="A64" s="27" t="s">
        <v>79</v>
      </c>
      <c r="B64" s="28">
        <f>+'Lot n°1'!B64</f>
        <v>0</v>
      </c>
      <c r="C64" s="29">
        <f>+'Lot n°1'!C64</f>
        <v>0</v>
      </c>
      <c r="D64" s="29">
        <f>+'Lot n°1'!D64</f>
        <v>0</v>
      </c>
      <c r="E64" s="29">
        <f>+'Lot n°1'!E64</f>
        <v>0</v>
      </c>
      <c r="F64" s="30">
        <f t="shared" si="9"/>
        <v>0</v>
      </c>
      <c r="G64" s="29">
        <f>+'Lot n°1'!G64</f>
        <v>0</v>
      </c>
      <c r="H64" s="29">
        <f>+'Lot n°1'!H64</f>
        <v>0</v>
      </c>
      <c r="K64" s="31" t="str">
        <f t="shared" si="17"/>
        <v>II.17</v>
      </c>
      <c r="L64" s="32">
        <f t="shared" si="12"/>
        <v>0</v>
      </c>
      <c r="M64" s="33">
        <f t="shared" si="18"/>
        <v>0</v>
      </c>
      <c r="N64" s="34">
        <f t="shared" si="18"/>
        <v>0</v>
      </c>
      <c r="O64" s="35">
        <f t="shared" si="19"/>
        <v>0</v>
      </c>
      <c r="P64" s="35">
        <f t="shared" si="20"/>
        <v>0</v>
      </c>
      <c r="Q64" s="36">
        <f t="shared" si="21"/>
        <v>0</v>
      </c>
      <c r="R64" s="37">
        <f t="shared" si="16"/>
        <v>0</v>
      </c>
    </row>
    <row r="65" spans="1:18" ht="18.600000000000001" customHeight="1">
      <c r="A65" s="27" t="s">
        <v>80</v>
      </c>
      <c r="B65" s="28">
        <f>+'Lot n°1'!B65</f>
        <v>0</v>
      </c>
      <c r="C65" s="29">
        <f>+'Lot n°1'!C65</f>
        <v>0</v>
      </c>
      <c r="D65" s="29">
        <f>+'Lot n°1'!D65</f>
        <v>0</v>
      </c>
      <c r="E65" s="29">
        <f>+'Lot n°1'!E65</f>
        <v>0</v>
      </c>
      <c r="F65" s="30">
        <f t="shared" si="9"/>
        <v>0</v>
      </c>
      <c r="G65" s="29">
        <f>+'Lot n°1'!G65</f>
        <v>0</v>
      </c>
      <c r="H65" s="29">
        <f>+'Lot n°1'!H65</f>
        <v>0</v>
      </c>
      <c r="K65" s="31" t="str">
        <f t="shared" si="17"/>
        <v>II.18</v>
      </c>
      <c r="L65" s="32">
        <f t="shared" si="12"/>
        <v>0</v>
      </c>
      <c r="M65" s="33">
        <f t="shared" si="18"/>
        <v>0</v>
      </c>
      <c r="N65" s="34">
        <f t="shared" si="18"/>
        <v>0</v>
      </c>
      <c r="O65" s="35">
        <f t="shared" si="19"/>
        <v>0</v>
      </c>
      <c r="P65" s="35">
        <f t="shared" si="20"/>
        <v>0</v>
      </c>
      <c r="Q65" s="36">
        <f t="shared" si="21"/>
        <v>0</v>
      </c>
      <c r="R65" s="37">
        <f t="shared" si="16"/>
        <v>0</v>
      </c>
    </row>
    <row r="66" spans="1:18" ht="18.600000000000001" customHeight="1">
      <c r="A66" s="27" t="s">
        <v>81</v>
      </c>
      <c r="B66" s="28">
        <f>+'Lot n°1'!B66</f>
        <v>0</v>
      </c>
      <c r="C66" s="29">
        <f>+'Lot n°1'!C66</f>
        <v>0</v>
      </c>
      <c r="D66" s="29">
        <f>+'Lot n°1'!D66</f>
        <v>0</v>
      </c>
      <c r="E66" s="29">
        <f>+'Lot n°1'!E66</f>
        <v>0</v>
      </c>
      <c r="F66" s="30">
        <f t="shared" si="9"/>
        <v>0</v>
      </c>
      <c r="G66" s="29">
        <f>+'Lot n°1'!G66</f>
        <v>0</v>
      </c>
      <c r="H66" s="29">
        <f>+'Lot n°1'!H66</f>
        <v>0</v>
      </c>
      <c r="K66" s="31" t="str">
        <f t="shared" si="17"/>
        <v>II.19</v>
      </c>
      <c r="L66" s="32">
        <f t="shared" si="12"/>
        <v>0</v>
      </c>
      <c r="M66" s="33">
        <f t="shared" si="18"/>
        <v>0</v>
      </c>
      <c r="N66" s="34">
        <f t="shared" si="18"/>
        <v>0</v>
      </c>
      <c r="O66" s="35">
        <f t="shared" si="19"/>
        <v>0</v>
      </c>
      <c r="P66" s="35">
        <f t="shared" si="20"/>
        <v>0</v>
      </c>
      <c r="Q66" s="36">
        <f t="shared" si="21"/>
        <v>0</v>
      </c>
      <c r="R66" s="37">
        <f t="shared" si="16"/>
        <v>0</v>
      </c>
    </row>
    <row r="67" spans="1:18" ht="18.600000000000001" customHeight="1">
      <c r="A67" s="27" t="s">
        <v>82</v>
      </c>
      <c r="B67" s="28">
        <f>+'Lot n°1'!B67</f>
        <v>0</v>
      </c>
      <c r="C67" s="29">
        <f>+'Lot n°1'!C67</f>
        <v>0</v>
      </c>
      <c r="D67" s="29">
        <f>+'Lot n°1'!D67</f>
        <v>0</v>
      </c>
      <c r="E67" s="29">
        <f>+'Lot n°1'!E67</f>
        <v>0</v>
      </c>
      <c r="F67" s="30">
        <f t="shared" si="9"/>
        <v>0</v>
      </c>
      <c r="G67" s="29">
        <f>+'Lot n°1'!G67</f>
        <v>0</v>
      </c>
      <c r="H67" s="29">
        <f>+'Lot n°1'!H67</f>
        <v>0</v>
      </c>
      <c r="K67" s="31" t="str">
        <f t="shared" si="17"/>
        <v>II.20</v>
      </c>
      <c r="L67" s="32">
        <f t="shared" si="12"/>
        <v>0</v>
      </c>
      <c r="M67" s="33">
        <f t="shared" si="18"/>
        <v>0</v>
      </c>
      <c r="N67" s="34">
        <f t="shared" si="18"/>
        <v>0</v>
      </c>
      <c r="O67" s="35">
        <f t="shared" si="19"/>
        <v>0</v>
      </c>
      <c r="P67" s="35">
        <f t="shared" si="20"/>
        <v>0</v>
      </c>
      <c r="Q67" s="36">
        <f t="shared" si="21"/>
        <v>0</v>
      </c>
      <c r="R67" s="37">
        <f t="shared" si="16"/>
        <v>0</v>
      </c>
    </row>
    <row r="68" spans="1:18" ht="18.600000000000001" customHeight="1">
      <c r="A68" s="27" t="s">
        <v>83</v>
      </c>
      <c r="B68" s="28">
        <f>+'Lot n°1'!B68</f>
        <v>0</v>
      </c>
      <c r="C68" s="29">
        <f>+'Lot n°1'!C68</f>
        <v>0</v>
      </c>
      <c r="D68" s="29">
        <f>+'Lot n°1'!D68</f>
        <v>0</v>
      </c>
      <c r="E68" s="29">
        <f>+'Lot n°1'!E68</f>
        <v>0</v>
      </c>
      <c r="F68" s="30">
        <f t="shared" si="9"/>
        <v>0</v>
      </c>
      <c r="G68" s="29">
        <f>+'Lot n°1'!G68</f>
        <v>0</v>
      </c>
      <c r="H68" s="29">
        <f>+'Lot n°1'!H68</f>
        <v>0</v>
      </c>
      <c r="K68" s="31" t="str">
        <f t="shared" si="17"/>
        <v>II.21</v>
      </c>
      <c r="L68" s="32">
        <f t="shared" si="12"/>
        <v>0</v>
      </c>
      <c r="M68" s="33">
        <f t="shared" si="18"/>
        <v>0</v>
      </c>
      <c r="N68" s="34">
        <f t="shared" si="18"/>
        <v>0</v>
      </c>
      <c r="O68" s="35">
        <f t="shared" si="19"/>
        <v>0</v>
      </c>
      <c r="P68" s="35">
        <f t="shared" si="20"/>
        <v>0</v>
      </c>
      <c r="Q68" s="36">
        <f t="shared" si="21"/>
        <v>0</v>
      </c>
      <c r="R68" s="37">
        <f t="shared" si="16"/>
        <v>0</v>
      </c>
    </row>
    <row r="69" spans="1:18" ht="18.600000000000001" customHeight="1">
      <c r="A69" s="27" t="s">
        <v>84</v>
      </c>
      <c r="B69" s="28">
        <f>+'Lot n°1'!B69</f>
        <v>0</v>
      </c>
      <c r="C69" s="29">
        <f>+'Lot n°1'!C69</f>
        <v>0</v>
      </c>
      <c r="D69" s="29">
        <f>+'Lot n°1'!D69</f>
        <v>0</v>
      </c>
      <c r="E69" s="29">
        <f>+'Lot n°1'!E69</f>
        <v>0</v>
      </c>
      <c r="F69" s="30">
        <f t="shared" si="9"/>
        <v>0</v>
      </c>
      <c r="G69" s="29">
        <f>+'Lot n°1'!G69</f>
        <v>0</v>
      </c>
      <c r="H69" s="29">
        <f>+'Lot n°1'!H69</f>
        <v>0</v>
      </c>
      <c r="K69" s="31" t="str">
        <f t="shared" si="17"/>
        <v>II.22</v>
      </c>
      <c r="L69" s="32">
        <f t="shared" si="12"/>
        <v>0</v>
      </c>
      <c r="M69" s="33">
        <f t="shared" si="18"/>
        <v>0</v>
      </c>
      <c r="N69" s="34">
        <f t="shared" si="18"/>
        <v>0</v>
      </c>
      <c r="O69" s="35">
        <f t="shared" si="19"/>
        <v>0</v>
      </c>
      <c r="P69" s="35">
        <f t="shared" si="20"/>
        <v>0</v>
      </c>
      <c r="Q69" s="36">
        <f t="shared" si="21"/>
        <v>0</v>
      </c>
      <c r="R69" s="37">
        <f t="shared" si="16"/>
        <v>0</v>
      </c>
    </row>
    <row r="70" spans="1:18" ht="18.600000000000001" customHeight="1">
      <c r="A70" s="27" t="s">
        <v>85</v>
      </c>
      <c r="B70" s="28">
        <f>+'Lot n°1'!B70</f>
        <v>0</v>
      </c>
      <c r="C70" s="29">
        <f>+'Lot n°1'!C70</f>
        <v>0</v>
      </c>
      <c r="D70" s="29">
        <f>+'Lot n°1'!D70</f>
        <v>0</v>
      </c>
      <c r="E70" s="29">
        <f>+'Lot n°1'!E70</f>
        <v>0</v>
      </c>
      <c r="F70" s="30">
        <f t="shared" si="9"/>
        <v>0</v>
      </c>
      <c r="G70" s="29">
        <f>+'Lot n°1'!G70</f>
        <v>0</v>
      </c>
      <c r="H70" s="29">
        <f>+'Lot n°1'!H70</f>
        <v>0</v>
      </c>
      <c r="K70" s="31" t="str">
        <f t="shared" si="17"/>
        <v>II.23</v>
      </c>
      <c r="L70" s="32">
        <f t="shared" si="12"/>
        <v>0</v>
      </c>
      <c r="M70" s="33">
        <f t="shared" si="18"/>
        <v>0</v>
      </c>
      <c r="N70" s="34">
        <f t="shared" si="18"/>
        <v>0</v>
      </c>
      <c r="O70" s="35">
        <f t="shared" si="19"/>
        <v>0</v>
      </c>
      <c r="P70" s="35">
        <f t="shared" si="20"/>
        <v>0</v>
      </c>
      <c r="Q70" s="36">
        <f t="shared" si="21"/>
        <v>0</v>
      </c>
      <c r="R70" s="37">
        <f t="shared" si="16"/>
        <v>0</v>
      </c>
    </row>
    <row r="71" spans="1:18" ht="18.600000000000001" customHeight="1">
      <c r="A71" s="27" t="s">
        <v>86</v>
      </c>
      <c r="B71" s="28">
        <f>+'Lot n°1'!B71</f>
        <v>0</v>
      </c>
      <c r="C71" s="29">
        <f>+'Lot n°1'!C71</f>
        <v>0</v>
      </c>
      <c r="D71" s="29">
        <f>+'Lot n°1'!D71</f>
        <v>0</v>
      </c>
      <c r="E71" s="29">
        <f>+'Lot n°1'!E71</f>
        <v>0</v>
      </c>
      <c r="F71" s="30">
        <f t="shared" si="9"/>
        <v>0</v>
      </c>
      <c r="G71" s="29">
        <f>+'Lot n°1'!G71</f>
        <v>0</v>
      </c>
      <c r="H71" s="29">
        <f>+'Lot n°1'!H71</f>
        <v>0</v>
      </c>
      <c r="K71" s="31" t="str">
        <f t="shared" si="17"/>
        <v>II.24</v>
      </c>
      <c r="L71" s="32">
        <f t="shared" si="12"/>
        <v>0</v>
      </c>
      <c r="M71" s="33">
        <f t="shared" si="18"/>
        <v>0</v>
      </c>
      <c r="N71" s="34">
        <f t="shared" si="18"/>
        <v>0</v>
      </c>
      <c r="O71" s="35">
        <f t="shared" si="19"/>
        <v>0</v>
      </c>
      <c r="P71" s="35">
        <f t="shared" si="20"/>
        <v>0</v>
      </c>
      <c r="Q71" s="36">
        <f t="shared" si="21"/>
        <v>0</v>
      </c>
      <c r="R71" s="37">
        <f t="shared" si="16"/>
        <v>0</v>
      </c>
    </row>
    <row r="72" spans="1:18" ht="18.600000000000001" customHeight="1">
      <c r="A72" s="27" t="s">
        <v>87</v>
      </c>
      <c r="B72" s="28">
        <f>+'Lot n°1'!B72</f>
        <v>0</v>
      </c>
      <c r="C72" s="29">
        <f>+'Lot n°1'!C72</f>
        <v>0</v>
      </c>
      <c r="D72" s="29">
        <f>+'Lot n°1'!D72</f>
        <v>0</v>
      </c>
      <c r="E72" s="29">
        <f>+'Lot n°1'!E72</f>
        <v>0</v>
      </c>
      <c r="F72" s="30">
        <f t="shared" si="9"/>
        <v>0</v>
      </c>
      <c r="G72" s="29">
        <f>+'Lot n°1'!G72</f>
        <v>0</v>
      </c>
      <c r="H72" s="29">
        <f>+'Lot n°1'!H72</f>
        <v>0</v>
      </c>
      <c r="K72" s="31" t="str">
        <f t="shared" si="17"/>
        <v>II.25</v>
      </c>
      <c r="L72" s="32">
        <f t="shared" si="12"/>
        <v>0</v>
      </c>
      <c r="M72" s="33">
        <f t="shared" si="18"/>
        <v>0</v>
      </c>
      <c r="N72" s="34">
        <f t="shared" si="18"/>
        <v>0</v>
      </c>
      <c r="O72" s="35">
        <f t="shared" si="19"/>
        <v>0</v>
      </c>
      <c r="P72" s="35">
        <f t="shared" si="20"/>
        <v>0</v>
      </c>
      <c r="Q72" s="36">
        <f t="shared" si="21"/>
        <v>0</v>
      </c>
      <c r="R72" s="37">
        <f t="shared" si="16"/>
        <v>0</v>
      </c>
    </row>
    <row r="73" spans="1:18" ht="18.600000000000001" customHeight="1">
      <c r="A73" s="27" t="s">
        <v>88</v>
      </c>
      <c r="B73" s="28">
        <f>+'Lot n°1'!B73</f>
        <v>0</v>
      </c>
      <c r="C73" s="29">
        <f>+'Lot n°1'!C73</f>
        <v>0</v>
      </c>
      <c r="D73" s="29">
        <f>+'Lot n°1'!D73</f>
        <v>0</v>
      </c>
      <c r="E73" s="29">
        <f>+'Lot n°1'!E73</f>
        <v>0</v>
      </c>
      <c r="F73" s="30">
        <f t="shared" si="9"/>
        <v>0</v>
      </c>
      <c r="G73" s="29">
        <f>+'Lot n°1'!G73</f>
        <v>0</v>
      </c>
      <c r="H73" s="29">
        <f>+'Lot n°1'!H73</f>
        <v>0</v>
      </c>
      <c r="K73" s="31" t="str">
        <f t="shared" si="17"/>
        <v>II.26</v>
      </c>
      <c r="L73" s="32">
        <f t="shared" si="12"/>
        <v>0</v>
      </c>
      <c r="M73" s="33">
        <f t="shared" si="18"/>
        <v>0</v>
      </c>
      <c r="N73" s="34">
        <f t="shared" si="18"/>
        <v>0</v>
      </c>
      <c r="O73" s="35">
        <f t="shared" si="19"/>
        <v>0</v>
      </c>
      <c r="P73" s="35">
        <f t="shared" si="20"/>
        <v>0</v>
      </c>
      <c r="Q73" s="36">
        <f t="shared" si="21"/>
        <v>0</v>
      </c>
      <c r="R73" s="37">
        <f t="shared" si="16"/>
        <v>0</v>
      </c>
    </row>
    <row r="74" spans="1:18" ht="18.600000000000001" customHeight="1">
      <c r="A74" s="27" t="s">
        <v>89</v>
      </c>
      <c r="B74" s="28">
        <f>+'Lot n°1'!B74</f>
        <v>0</v>
      </c>
      <c r="C74" s="29">
        <f>+'Lot n°1'!C74</f>
        <v>0</v>
      </c>
      <c r="D74" s="29">
        <f>+'Lot n°1'!D74</f>
        <v>0</v>
      </c>
      <c r="E74" s="29">
        <f>+'Lot n°1'!E74</f>
        <v>0</v>
      </c>
      <c r="F74" s="30">
        <f t="shared" si="9"/>
        <v>0</v>
      </c>
      <c r="G74" s="29">
        <f>+'Lot n°1'!G74</f>
        <v>0</v>
      </c>
      <c r="H74" s="29">
        <f>+'Lot n°1'!H74</f>
        <v>0</v>
      </c>
      <c r="K74" s="31" t="str">
        <f t="shared" si="17"/>
        <v>II.27</v>
      </c>
      <c r="L74" s="32">
        <f t="shared" si="12"/>
        <v>0</v>
      </c>
      <c r="M74" s="33">
        <f t="shared" ref="M74:N77" si="22">C74</f>
        <v>0</v>
      </c>
      <c r="N74" s="34">
        <f t="shared" si="22"/>
        <v>0</v>
      </c>
      <c r="O74" s="35">
        <f t="shared" si="19"/>
        <v>0</v>
      </c>
      <c r="P74" s="35">
        <f t="shared" si="20"/>
        <v>0</v>
      </c>
      <c r="Q74" s="36">
        <f t="shared" si="21"/>
        <v>0</v>
      </c>
      <c r="R74" s="37">
        <f t="shared" si="16"/>
        <v>0</v>
      </c>
    </row>
    <row r="75" spans="1:18" ht="18.600000000000001" customHeight="1">
      <c r="A75" s="27" t="s">
        <v>90</v>
      </c>
      <c r="B75" s="28">
        <f>+'Lot n°1'!B75</f>
        <v>0</v>
      </c>
      <c r="C75" s="29">
        <f>+'Lot n°1'!C75</f>
        <v>0</v>
      </c>
      <c r="D75" s="29">
        <f>+'Lot n°1'!D75</f>
        <v>0</v>
      </c>
      <c r="E75" s="29">
        <f>+'Lot n°1'!E75</f>
        <v>0</v>
      </c>
      <c r="F75" s="30">
        <f t="shared" si="9"/>
        <v>0</v>
      </c>
      <c r="G75" s="29">
        <f>+'Lot n°1'!G75</f>
        <v>0</v>
      </c>
      <c r="H75" s="29">
        <f>+'Lot n°1'!H75</f>
        <v>0</v>
      </c>
      <c r="K75" s="31" t="str">
        <f t="shared" si="17"/>
        <v>II.28</v>
      </c>
      <c r="L75" s="32">
        <f t="shared" si="12"/>
        <v>0</v>
      </c>
      <c r="M75" s="33">
        <f t="shared" si="22"/>
        <v>0</v>
      </c>
      <c r="N75" s="34">
        <f t="shared" si="22"/>
        <v>0</v>
      </c>
      <c r="O75" s="35">
        <f t="shared" si="19"/>
        <v>0</v>
      </c>
      <c r="P75" s="35">
        <f t="shared" si="20"/>
        <v>0</v>
      </c>
      <c r="Q75" s="36">
        <f t="shared" si="21"/>
        <v>0</v>
      </c>
      <c r="R75" s="37">
        <f t="shared" si="16"/>
        <v>0</v>
      </c>
    </row>
    <row r="76" spans="1:18" ht="18.600000000000001" customHeight="1">
      <c r="A76" s="27" t="s">
        <v>91</v>
      </c>
      <c r="B76" s="28">
        <f>+'Lot n°1'!B76</f>
        <v>0</v>
      </c>
      <c r="C76" s="29">
        <f>+'Lot n°1'!C76</f>
        <v>0</v>
      </c>
      <c r="D76" s="29">
        <f>+'Lot n°1'!D76</f>
        <v>0</v>
      </c>
      <c r="E76" s="29">
        <f>+'Lot n°1'!E76</f>
        <v>0</v>
      </c>
      <c r="F76" s="30">
        <f t="shared" si="9"/>
        <v>0</v>
      </c>
      <c r="G76" s="29">
        <f>+'Lot n°1'!G76</f>
        <v>0</v>
      </c>
      <c r="H76" s="29">
        <f>+'Lot n°1'!H76</f>
        <v>0</v>
      </c>
      <c r="K76" s="31" t="str">
        <f t="shared" si="17"/>
        <v>II.29</v>
      </c>
      <c r="L76" s="32">
        <f t="shared" si="12"/>
        <v>0</v>
      </c>
      <c r="M76" s="33">
        <f t="shared" si="22"/>
        <v>0</v>
      </c>
      <c r="N76" s="34">
        <f t="shared" si="22"/>
        <v>0</v>
      </c>
      <c r="O76" s="35">
        <f t="shared" si="19"/>
        <v>0</v>
      </c>
      <c r="P76" s="35">
        <f t="shared" si="20"/>
        <v>0</v>
      </c>
      <c r="Q76" s="36">
        <f t="shared" si="21"/>
        <v>0</v>
      </c>
      <c r="R76" s="37">
        <f t="shared" si="16"/>
        <v>0</v>
      </c>
    </row>
    <row r="77" spans="1:18" ht="18.600000000000001" customHeight="1">
      <c r="A77" s="27" t="s">
        <v>92</v>
      </c>
      <c r="B77" s="28">
        <f>+'Lot n°1'!B77</f>
        <v>0</v>
      </c>
      <c r="C77" s="29">
        <f>+'Lot n°1'!C77</f>
        <v>0</v>
      </c>
      <c r="D77" s="29">
        <f>+'Lot n°1'!D77</f>
        <v>0</v>
      </c>
      <c r="E77" s="29">
        <f>+'Lot n°1'!E77</f>
        <v>0</v>
      </c>
      <c r="F77" s="30">
        <f t="shared" si="9"/>
        <v>0</v>
      </c>
      <c r="G77" s="29">
        <f>+'Lot n°1'!G77</f>
        <v>0</v>
      </c>
      <c r="H77" s="29">
        <f>+'Lot n°1'!H77</f>
        <v>0</v>
      </c>
      <c r="K77" s="31" t="str">
        <f t="shared" si="17"/>
        <v>II.30</v>
      </c>
      <c r="L77" s="32">
        <f t="shared" si="12"/>
        <v>0</v>
      </c>
      <c r="M77" s="33">
        <f t="shared" si="22"/>
        <v>0</v>
      </c>
      <c r="N77" s="34">
        <f t="shared" si="22"/>
        <v>0</v>
      </c>
      <c r="O77" s="35">
        <f t="shared" si="19"/>
        <v>0</v>
      </c>
      <c r="P77" s="35">
        <f t="shared" si="20"/>
        <v>0</v>
      </c>
      <c r="Q77" s="36">
        <f t="shared" si="21"/>
        <v>0</v>
      </c>
      <c r="R77" s="37">
        <f t="shared" si="16"/>
        <v>0</v>
      </c>
    </row>
    <row r="78" spans="1:18" s="1" customFormat="1" ht="18.600000000000001" customHeight="1">
      <c r="A78" s="58"/>
      <c r="B78" s="278" t="s">
        <v>93</v>
      </c>
      <c r="C78" s="279"/>
      <c r="D78" s="279"/>
      <c r="E78" s="280"/>
      <c r="F78" s="59">
        <f ca="1">+SUM(F49:OFFSET(F78,-1,))</f>
        <v>0</v>
      </c>
      <c r="G78" s="60">
        <f ca="1">+SUM(G49:OFFSET(G78,-1,))</f>
        <v>0</v>
      </c>
      <c r="H78" s="61"/>
      <c r="K78" s="58"/>
      <c r="L78" s="278" t="s">
        <v>93</v>
      </c>
      <c r="M78" s="279"/>
      <c r="N78" s="279"/>
      <c r="O78" s="280"/>
      <c r="P78" s="62">
        <f ca="1">+SUM(P49:OFFSET(P78,-1,))</f>
        <v>0</v>
      </c>
      <c r="Q78" s="63">
        <f ca="1">+SUM(Q49:OFFSET(Q78,-1,))</f>
        <v>0</v>
      </c>
      <c r="R78" s="61"/>
    </row>
    <row r="79" spans="1:18" s="1" customFormat="1" ht="30.6" customHeight="1">
      <c r="A79" s="64" t="s">
        <v>94</v>
      </c>
      <c r="B79" s="272" t="s">
        <v>95</v>
      </c>
      <c r="C79" s="273"/>
      <c r="D79" s="273"/>
      <c r="E79" s="273"/>
      <c r="F79" s="273"/>
      <c r="G79" s="273"/>
      <c r="H79" s="274"/>
      <c r="K79" s="64" t="s">
        <v>94</v>
      </c>
      <c r="L79" s="272" t="s">
        <v>95</v>
      </c>
      <c r="M79" s="273"/>
      <c r="N79" s="273"/>
      <c r="O79" s="273"/>
      <c r="P79" s="273"/>
      <c r="Q79" s="273"/>
      <c r="R79" s="274"/>
    </row>
    <row r="80" spans="1:18" s="1" customFormat="1" ht="18.600000000000001" customHeight="1">
      <c r="A80" s="65" t="s">
        <v>96</v>
      </c>
      <c r="B80" s="66" t="s">
        <v>97</v>
      </c>
      <c r="C80" s="67"/>
      <c r="D80" s="67"/>
      <c r="E80" s="68"/>
      <c r="F80" s="69"/>
      <c r="G80" s="69"/>
      <c r="H80" s="70"/>
      <c r="K80" s="65" t="str">
        <f>A80</f>
        <v>III.1.</v>
      </c>
      <c r="L80" s="71" t="str">
        <f t="shared" ref="L80:L101" si="23">+B80</f>
        <v>Frais de personnel</v>
      </c>
      <c r="M80" s="67">
        <f>C80</f>
        <v>0</v>
      </c>
      <c r="N80" s="67">
        <f>D80</f>
        <v>0</v>
      </c>
      <c r="O80" s="68"/>
      <c r="P80" s="69"/>
      <c r="Q80" s="69"/>
      <c r="R80" s="72">
        <f t="shared" ref="R80:R101" si="24">+H80</f>
        <v>0</v>
      </c>
    </row>
    <row r="81" spans="1:18" ht="18.600000000000001" customHeight="1">
      <c r="A81" s="73" t="s">
        <v>98</v>
      </c>
      <c r="B81" s="28">
        <f>+'Lot n°1'!B81</f>
        <v>0</v>
      </c>
      <c r="C81" s="29">
        <f>+'Lot n°1'!C81</f>
        <v>0</v>
      </c>
      <c r="D81" s="29">
        <f>+'Lot n°1'!D81</f>
        <v>0</v>
      </c>
      <c r="E81" s="29">
        <f>+'Lot n°1'!E81</f>
        <v>0</v>
      </c>
      <c r="F81" s="75">
        <f>+C81*D81*E81</f>
        <v>0</v>
      </c>
      <c r="G81" s="29">
        <f>+'Lot n°1'!G81</f>
        <v>0</v>
      </c>
      <c r="H81" s="29">
        <f>+'Lot n°1'!H81</f>
        <v>0</v>
      </c>
      <c r="K81" s="31" t="str">
        <f t="shared" ref="K81:K90" si="25">+A81</f>
        <v>III.1.1</v>
      </c>
      <c r="L81" s="32">
        <f t="shared" si="23"/>
        <v>0</v>
      </c>
      <c r="M81" s="76">
        <f t="shared" ref="M81:N96" si="26">C81</f>
        <v>0</v>
      </c>
      <c r="N81" s="76">
        <f t="shared" si="26"/>
        <v>0</v>
      </c>
      <c r="O81" s="35">
        <f t="shared" ref="O81:O84" si="27">+E81/$C$10</f>
        <v>0</v>
      </c>
      <c r="P81" s="35">
        <f t="shared" ref="P81:P84" si="28">+M81*N81*O81</f>
        <v>0</v>
      </c>
      <c r="Q81" s="36">
        <f t="shared" ref="Q81:Q84" si="29">G81/$C$10</f>
        <v>0</v>
      </c>
      <c r="R81" s="37">
        <f t="shared" si="24"/>
        <v>0</v>
      </c>
    </row>
    <row r="82" spans="1:18" ht="18.600000000000001" customHeight="1">
      <c r="A82" s="73" t="s">
        <v>99</v>
      </c>
      <c r="B82" s="28">
        <f>+'Lot n°1'!B82</f>
        <v>0</v>
      </c>
      <c r="C82" s="29">
        <f>+'Lot n°1'!C82</f>
        <v>0</v>
      </c>
      <c r="D82" s="29">
        <f>+'Lot n°1'!D82</f>
        <v>0</v>
      </c>
      <c r="E82" s="29">
        <f>+'Lot n°1'!E82</f>
        <v>0</v>
      </c>
      <c r="F82" s="75">
        <f t="shared" ref="F82:F101" si="30">+C82*D82*E82</f>
        <v>0</v>
      </c>
      <c r="G82" s="29">
        <f>+'Lot n°1'!G82</f>
        <v>0</v>
      </c>
      <c r="H82" s="29">
        <f>+'Lot n°1'!H82</f>
        <v>0</v>
      </c>
      <c r="K82" s="31" t="str">
        <f t="shared" si="25"/>
        <v>III.1.2</v>
      </c>
      <c r="L82" s="32">
        <f t="shared" si="23"/>
        <v>0</v>
      </c>
      <c r="M82" s="76">
        <f t="shared" si="26"/>
        <v>0</v>
      </c>
      <c r="N82" s="76">
        <f t="shared" si="26"/>
        <v>0</v>
      </c>
      <c r="O82" s="35">
        <f t="shared" si="27"/>
        <v>0</v>
      </c>
      <c r="P82" s="35">
        <f t="shared" si="28"/>
        <v>0</v>
      </c>
      <c r="Q82" s="36">
        <f t="shared" si="29"/>
        <v>0</v>
      </c>
      <c r="R82" s="37">
        <f t="shared" si="24"/>
        <v>0</v>
      </c>
    </row>
    <row r="83" spans="1:18" ht="18.600000000000001" customHeight="1">
      <c r="A83" s="73" t="s">
        <v>100</v>
      </c>
      <c r="B83" s="28">
        <f>+'Lot n°1'!B83</f>
        <v>0</v>
      </c>
      <c r="C83" s="29">
        <f>+'Lot n°1'!C83</f>
        <v>0</v>
      </c>
      <c r="D83" s="29">
        <f>+'Lot n°1'!D83</f>
        <v>0</v>
      </c>
      <c r="E83" s="29">
        <f>+'Lot n°1'!E83</f>
        <v>0</v>
      </c>
      <c r="F83" s="75">
        <f t="shared" si="30"/>
        <v>0</v>
      </c>
      <c r="G83" s="29">
        <f>+'Lot n°1'!G83</f>
        <v>0</v>
      </c>
      <c r="H83" s="29">
        <f>+'Lot n°1'!H83</f>
        <v>0</v>
      </c>
      <c r="K83" s="31" t="str">
        <f t="shared" si="25"/>
        <v>III.1.3</v>
      </c>
      <c r="L83" s="32">
        <f t="shared" si="23"/>
        <v>0</v>
      </c>
      <c r="M83" s="76">
        <f t="shared" si="26"/>
        <v>0</v>
      </c>
      <c r="N83" s="76">
        <f t="shared" si="26"/>
        <v>0</v>
      </c>
      <c r="O83" s="35">
        <f t="shared" si="27"/>
        <v>0</v>
      </c>
      <c r="P83" s="35">
        <f t="shared" si="28"/>
        <v>0</v>
      </c>
      <c r="Q83" s="36">
        <f t="shared" si="29"/>
        <v>0</v>
      </c>
      <c r="R83" s="37">
        <f t="shared" si="24"/>
        <v>0</v>
      </c>
    </row>
    <row r="84" spans="1:18" ht="18.600000000000001" customHeight="1">
      <c r="A84" s="73" t="s">
        <v>101</v>
      </c>
      <c r="B84" s="28">
        <f>+'Lot n°1'!B84</f>
        <v>0</v>
      </c>
      <c r="C84" s="29">
        <f>+'Lot n°1'!C84</f>
        <v>0</v>
      </c>
      <c r="D84" s="29">
        <f>+'Lot n°1'!D84</f>
        <v>0</v>
      </c>
      <c r="E84" s="29">
        <f>+'Lot n°1'!E84</f>
        <v>0</v>
      </c>
      <c r="F84" s="75">
        <f t="shared" si="30"/>
        <v>0</v>
      </c>
      <c r="G84" s="29">
        <f>+'Lot n°1'!G84</f>
        <v>0</v>
      </c>
      <c r="H84" s="29">
        <f>+'Lot n°1'!H84</f>
        <v>0</v>
      </c>
      <c r="K84" s="31" t="str">
        <f t="shared" si="25"/>
        <v>III.1.4</v>
      </c>
      <c r="L84" s="32">
        <f t="shared" si="23"/>
        <v>0</v>
      </c>
      <c r="M84" s="76">
        <f t="shared" si="26"/>
        <v>0</v>
      </c>
      <c r="N84" s="76">
        <f t="shared" si="26"/>
        <v>0</v>
      </c>
      <c r="O84" s="35">
        <f t="shared" si="27"/>
        <v>0</v>
      </c>
      <c r="P84" s="35">
        <f t="shared" si="28"/>
        <v>0</v>
      </c>
      <c r="Q84" s="36">
        <f t="shared" si="29"/>
        <v>0</v>
      </c>
      <c r="R84" s="37">
        <f t="shared" si="24"/>
        <v>0</v>
      </c>
    </row>
    <row r="85" spans="1:18" ht="18.600000000000001" customHeight="1">
      <c r="A85" s="73" t="s">
        <v>102</v>
      </c>
      <c r="B85" s="28">
        <f>+'Lot n°1'!B85</f>
        <v>0</v>
      </c>
      <c r="C85" s="29">
        <f>+'Lot n°1'!C85</f>
        <v>0</v>
      </c>
      <c r="D85" s="29">
        <f>+'Lot n°1'!D85</f>
        <v>0</v>
      </c>
      <c r="E85" s="29">
        <f>+'Lot n°1'!E85</f>
        <v>0</v>
      </c>
      <c r="F85" s="75">
        <f t="shared" si="30"/>
        <v>0</v>
      </c>
      <c r="G85" s="29">
        <f>+'Lot n°1'!G85</f>
        <v>0</v>
      </c>
      <c r="H85" s="29">
        <f>+'Lot n°1'!H85</f>
        <v>0</v>
      </c>
      <c r="K85" s="31" t="str">
        <f t="shared" si="25"/>
        <v>III.1.5</v>
      </c>
      <c r="L85" s="32">
        <f t="shared" si="23"/>
        <v>0</v>
      </c>
      <c r="M85" s="76">
        <f t="shared" si="26"/>
        <v>0</v>
      </c>
      <c r="N85" s="76">
        <f t="shared" si="26"/>
        <v>0</v>
      </c>
      <c r="O85" s="35">
        <f t="shared" ref="O85:O90" si="31">+E85/$C$10</f>
        <v>0</v>
      </c>
      <c r="P85" s="35">
        <f t="shared" ref="P85:P90" si="32">+M85*N85*O85</f>
        <v>0</v>
      </c>
      <c r="Q85" s="36">
        <f t="shared" ref="Q85:Q90" si="33">G85/$C$10</f>
        <v>0</v>
      </c>
      <c r="R85" s="37">
        <f t="shared" si="24"/>
        <v>0</v>
      </c>
    </row>
    <row r="86" spans="1:18" ht="18.600000000000001" customHeight="1">
      <c r="A86" s="73" t="s">
        <v>103</v>
      </c>
      <c r="B86" s="28">
        <f>+'Lot n°1'!B86</f>
        <v>0</v>
      </c>
      <c r="C86" s="29">
        <f>+'Lot n°1'!C86</f>
        <v>0</v>
      </c>
      <c r="D86" s="29">
        <f>+'Lot n°1'!D86</f>
        <v>0</v>
      </c>
      <c r="E86" s="29">
        <f>+'Lot n°1'!E86</f>
        <v>0</v>
      </c>
      <c r="F86" s="75">
        <f t="shared" si="30"/>
        <v>0</v>
      </c>
      <c r="G86" s="29">
        <f>+'Lot n°1'!G86</f>
        <v>0</v>
      </c>
      <c r="H86" s="29">
        <f>+'Lot n°1'!H86</f>
        <v>0</v>
      </c>
      <c r="K86" s="31" t="str">
        <f t="shared" si="25"/>
        <v>III.1.6</v>
      </c>
      <c r="L86" s="32">
        <f t="shared" si="23"/>
        <v>0</v>
      </c>
      <c r="M86" s="76">
        <f t="shared" si="26"/>
        <v>0</v>
      </c>
      <c r="N86" s="76">
        <f t="shared" si="26"/>
        <v>0</v>
      </c>
      <c r="O86" s="35">
        <f t="shared" si="31"/>
        <v>0</v>
      </c>
      <c r="P86" s="35">
        <f t="shared" si="32"/>
        <v>0</v>
      </c>
      <c r="Q86" s="36">
        <f t="shared" si="33"/>
        <v>0</v>
      </c>
      <c r="R86" s="37">
        <f t="shared" si="24"/>
        <v>0</v>
      </c>
    </row>
    <row r="87" spans="1:18" ht="18.600000000000001" customHeight="1">
      <c r="A87" s="73" t="s">
        <v>104</v>
      </c>
      <c r="B87" s="28">
        <f>+'Lot n°1'!B87</f>
        <v>0</v>
      </c>
      <c r="C87" s="29">
        <f>+'Lot n°1'!C87</f>
        <v>0</v>
      </c>
      <c r="D87" s="29">
        <f>+'Lot n°1'!D87</f>
        <v>0</v>
      </c>
      <c r="E87" s="29">
        <f>+'Lot n°1'!E87</f>
        <v>0</v>
      </c>
      <c r="F87" s="75">
        <f t="shared" si="30"/>
        <v>0</v>
      </c>
      <c r="G87" s="29">
        <f>+'Lot n°1'!G87</f>
        <v>0</v>
      </c>
      <c r="H87" s="29">
        <f>+'Lot n°1'!H87</f>
        <v>0</v>
      </c>
      <c r="K87" s="31" t="str">
        <f t="shared" si="25"/>
        <v>III.1.7</v>
      </c>
      <c r="L87" s="32">
        <f t="shared" si="23"/>
        <v>0</v>
      </c>
      <c r="M87" s="76">
        <f t="shared" si="26"/>
        <v>0</v>
      </c>
      <c r="N87" s="76">
        <f t="shared" si="26"/>
        <v>0</v>
      </c>
      <c r="O87" s="35">
        <f t="shared" si="31"/>
        <v>0</v>
      </c>
      <c r="P87" s="35">
        <f t="shared" si="32"/>
        <v>0</v>
      </c>
      <c r="Q87" s="36">
        <f t="shared" si="33"/>
        <v>0</v>
      </c>
      <c r="R87" s="37">
        <f t="shared" si="24"/>
        <v>0</v>
      </c>
    </row>
    <row r="88" spans="1:18" ht="18.600000000000001" customHeight="1">
      <c r="A88" s="73" t="s">
        <v>105</v>
      </c>
      <c r="B88" s="28">
        <f>+'Lot n°1'!B88</f>
        <v>0</v>
      </c>
      <c r="C88" s="29">
        <f>+'Lot n°1'!C88</f>
        <v>0</v>
      </c>
      <c r="D88" s="29">
        <f>+'Lot n°1'!D88</f>
        <v>0</v>
      </c>
      <c r="E88" s="29">
        <f>+'Lot n°1'!E88</f>
        <v>0</v>
      </c>
      <c r="F88" s="75">
        <f t="shared" si="30"/>
        <v>0</v>
      </c>
      <c r="G88" s="29">
        <f>+'Lot n°1'!G88</f>
        <v>0</v>
      </c>
      <c r="H88" s="29">
        <f>+'Lot n°1'!H88</f>
        <v>0</v>
      </c>
      <c r="K88" s="31" t="str">
        <f t="shared" si="25"/>
        <v>III.1.8</v>
      </c>
      <c r="L88" s="32">
        <f t="shared" si="23"/>
        <v>0</v>
      </c>
      <c r="M88" s="76">
        <f t="shared" si="26"/>
        <v>0</v>
      </c>
      <c r="N88" s="76">
        <f t="shared" si="26"/>
        <v>0</v>
      </c>
      <c r="O88" s="35">
        <f t="shared" si="31"/>
        <v>0</v>
      </c>
      <c r="P88" s="35">
        <f t="shared" si="32"/>
        <v>0</v>
      </c>
      <c r="Q88" s="36">
        <f t="shared" si="33"/>
        <v>0</v>
      </c>
      <c r="R88" s="37">
        <f t="shared" si="24"/>
        <v>0</v>
      </c>
    </row>
    <row r="89" spans="1:18" ht="18.600000000000001" customHeight="1">
      <c r="A89" s="73" t="s">
        <v>106</v>
      </c>
      <c r="B89" s="28">
        <f>+'Lot n°1'!B89</f>
        <v>0</v>
      </c>
      <c r="C89" s="29">
        <f>+'Lot n°1'!C89</f>
        <v>0</v>
      </c>
      <c r="D89" s="29">
        <f>+'Lot n°1'!D89</f>
        <v>0</v>
      </c>
      <c r="E89" s="29">
        <f>+'Lot n°1'!E89</f>
        <v>0</v>
      </c>
      <c r="F89" s="75">
        <f t="shared" si="30"/>
        <v>0</v>
      </c>
      <c r="G89" s="29">
        <f>+'Lot n°1'!G89</f>
        <v>0</v>
      </c>
      <c r="H89" s="29">
        <f>+'Lot n°1'!H89</f>
        <v>0</v>
      </c>
      <c r="K89" s="31" t="str">
        <f t="shared" si="25"/>
        <v>III.1.9</v>
      </c>
      <c r="L89" s="32">
        <f t="shared" si="23"/>
        <v>0</v>
      </c>
      <c r="M89" s="76">
        <f t="shared" si="26"/>
        <v>0</v>
      </c>
      <c r="N89" s="76">
        <f t="shared" si="26"/>
        <v>0</v>
      </c>
      <c r="O89" s="35">
        <f t="shared" si="31"/>
        <v>0</v>
      </c>
      <c r="P89" s="35">
        <f t="shared" si="32"/>
        <v>0</v>
      </c>
      <c r="Q89" s="36">
        <f t="shared" si="33"/>
        <v>0</v>
      </c>
      <c r="R89" s="37">
        <f t="shared" si="24"/>
        <v>0</v>
      </c>
    </row>
    <row r="90" spans="1:18" ht="18.600000000000001" customHeight="1">
      <c r="A90" s="73" t="s">
        <v>107</v>
      </c>
      <c r="B90" s="28">
        <f>+'Lot n°1'!B90</f>
        <v>0</v>
      </c>
      <c r="C90" s="29">
        <f>+'Lot n°1'!C90</f>
        <v>0</v>
      </c>
      <c r="D90" s="29">
        <f>+'Lot n°1'!D90</f>
        <v>0</v>
      </c>
      <c r="E90" s="29">
        <f>+'Lot n°1'!E90</f>
        <v>0</v>
      </c>
      <c r="F90" s="75">
        <f t="shared" si="30"/>
        <v>0</v>
      </c>
      <c r="G90" s="29">
        <f>+'Lot n°1'!G90</f>
        <v>0</v>
      </c>
      <c r="H90" s="29">
        <f>+'Lot n°1'!H90</f>
        <v>0</v>
      </c>
      <c r="K90" s="31" t="str">
        <f t="shared" si="25"/>
        <v>III.1.10</v>
      </c>
      <c r="L90" s="32">
        <f t="shared" si="23"/>
        <v>0</v>
      </c>
      <c r="M90" s="76">
        <f t="shared" si="26"/>
        <v>0</v>
      </c>
      <c r="N90" s="76">
        <f t="shared" si="26"/>
        <v>0</v>
      </c>
      <c r="O90" s="35">
        <f t="shared" si="31"/>
        <v>0</v>
      </c>
      <c r="P90" s="35">
        <f t="shared" si="32"/>
        <v>0</v>
      </c>
      <c r="Q90" s="36">
        <f t="shared" si="33"/>
        <v>0</v>
      </c>
      <c r="R90" s="37">
        <f t="shared" si="24"/>
        <v>0</v>
      </c>
    </row>
    <row r="91" spans="1:18" ht="18.600000000000001" customHeight="1">
      <c r="A91" s="65" t="s">
        <v>108</v>
      </c>
      <c r="B91" s="77" t="s">
        <v>109</v>
      </c>
      <c r="C91" s="67"/>
      <c r="D91" s="67"/>
      <c r="E91" s="68"/>
      <c r="F91" s="78"/>
      <c r="G91" s="69"/>
      <c r="H91" s="70"/>
      <c r="K91" s="65" t="str">
        <f t="shared" ref="K91" si="34">A91</f>
        <v>III.2</v>
      </c>
      <c r="L91" s="71" t="str">
        <f t="shared" si="23"/>
        <v xml:space="preserve">Frais de fonctionnement   </v>
      </c>
      <c r="M91" s="67"/>
      <c r="N91" s="67"/>
      <c r="O91" s="79"/>
      <c r="P91" s="80"/>
      <c r="Q91" s="81"/>
      <c r="R91" s="72">
        <f t="shared" si="24"/>
        <v>0</v>
      </c>
    </row>
    <row r="92" spans="1:18" ht="18.600000000000001" customHeight="1">
      <c r="A92" s="82" t="s">
        <v>110</v>
      </c>
      <c r="B92" s="28" t="str">
        <f>+'Lot n°1'!B92</f>
        <v>Internet, téléphone</v>
      </c>
      <c r="C92" s="29">
        <f>+'Lot n°1'!C92</f>
        <v>0</v>
      </c>
      <c r="D92" s="29">
        <f>+'Lot n°1'!D92</f>
        <v>0</v>
      </c>
      <c r="E92" s="29">
        <f>+'Lot n°1'!E92</f>
        <v>0</v>
      </c>
      <c r="F92" s="75">
        <f t="shared" si="30"/>
        <v>0</v>
      </c>
      <c r="G92" s="29">
        <f>+'Lot n°1'!G92</f>
        <v>0</v>
      </c>
      <c r="H92" s="29">
        <f>+'Lot n°1'!H92</f>
        <v>0</v>
      </c>
      <c r="K92" s="31" t="str">
        <f t="shared" ref="K92:K101" si="35">+A92</f>
        <v>III.2.1</v>
      </c>
      <c r="L92" s="32" t="str">
        <f t="shared" si="23"/>
        <v>Internet, téléphone</v>
      </c>
      <c r="M92" s="76">
        <f t="shared" si="26"/>
        <v>0</v>
      </c>
      <c r="N92" s="76">
        <f t="shared" si="26"/>
        <v>0</v>
      </c>
      <c r="O92" s="35">
        <f t="shared" ref="O92:O101" si="36">+E92/$C$10</f>
        <v>0</v>
      </c>
      <c r="P92" s="35">
        <f t="shared" ref="P92:P101" si="37">+M92*N92*O92</f>
        <v>0</v>
      </c>
      <c r="Q92" s="36">
        <f t="shared" ref="Q92:Q101" si="38">G92/$C$10</f>
        <v>0</v>
      </c>
      <c r="R92" s="37">
        <f t="shared" si="24"/>
        <v>0</v>
      </c>
    </row>
    <row r="93" spans="1:18" ht="18.600000000000001" customHeight="1">
      <c r="A93" s="82" t="s">
        <v>112</v>
      </c>
      <c r="B93" s="28" t="str">
        <f>+'Lot n°1'!B93</f>
        <v>…</v>
      </c>
      <c r="C93" s="29">
        <f>+'Lot n°1'!C93</f>
        <v>0</v>
      </c>
      <c r="D93" s="29">
        <f>+'Lot n°1'!D93</f>
        <v>0</v>
      </c>
      <c r="E93" s="29">
        <f>+'Lot n°1'!E93</f>
        <v>0</v>
      </c>
      <c r="F93" s="75">
        <f t="shared" si="30"/>
        <v>0</v>
      </c>
      <c r="G93" s="29">
        <f>+'Lot n°1'!G93</f>
        <v>0</v>
      </c>
      <c r="H93" s="29">
        <f>+'Lot n°1'!H93</f>
        <v>0</v>
      </c>
      <c r="K93" s="31" t="str">
        <f t="shared" si="35"/>
        <v>III.2.2</v>
      </c>
      <c r="L93" s="32" t="str">
        <f t="shared" si="23"/>
        <v>…</v>
      </c>
      <c r="M93" s="76">
        <f t="shared" si="26"/>
        <v>0</v>
      </c>
      <c r="N93" s="76">
        <f t="shared" si="26"/>
        <v>0</v>
      </c>
      <c r="O93" s="35">
        <f t="shared" si="36"/>
        <v>0</v>
      </c>
      <c r="P93" s="35">
        <f t="shared" si="37"/>
        <v>0</v>
      </c>
      <c r="Q93" s="36">
        <f t="shared" si="38"/>
        <v>0</v>
      </c>
      <c r="R93" s="37">
        <f t="shared" si="24"/>
        <v>0</v>
      </c>
    </row>
    <row r="94" spans="1:18" ht="18.600000000000001" customHeight="1">
      <c r="A94" s="82" t="s">
        <v>113</v>
      </c>
      <c r="B94" s="28">
        <f>+'Lot n°1'!B94</f>
        <v>0</v>
      </c>
      <c r="C94" s="29">
        <f>+'Lot n°1'!C94</f>
        <v>0</v>
      </c>
      <c r="D94" s="29">
        <f>+'Lot n°1'!D94</f>
        <v>0</v>
      </c>
      <c r="E94" s="29">
        <f>+'Lot n°1'!E94</f>
        <v>0</v>
      </c>
      <c r="F94" s="75">
        <f t="shared" si="30"/>
        <v>0</v>
      </c>
      <c r="G94" s="29">
        <f>+'Lot n°1'!G94</f>
        <v>0</v>
      </c>
      <c r="H94" s="29">
        <f>+'Lot n°1'!H94</f>
        <v>0</v>
      </c>
      <c r="K94" s="31" t="str">
        <f t="shared" si="35"/>
        <v>III.2.3</v>
      </c>
      <c r="L94" s="32">
        <f t="shared" si="23"/>
        <v>0</v>
      </c>
      <c r="M94" s="76">
        <f t="shared" si="26"/>
        <v>0</v>
      </c>
      <c r="N94" s="76">
        <f t="shared" si="26"/>
        <v>0</v>
      </c>
      <c r="O94" s="35">
        <f t="shared" si="36"/>
        <v>0</v>
      </c>
      <c r="P94" s="35">
        <f t="shared" si="37"/>
        <v>0</v>
      </c>
      <c r="Q94" s="36">
        <f t="shared" si="38"/>
        <v>0</v>
      </c>
      <c r="R94" s="37">
        <f t="shared" si="24"/>
        <v>0</v>
      </c>
    </row>
    <row r="95" spans="1:18" ht="18.600000000000001" customHeight="1">
      <c r="A95" s="82" t="s">
        <v>114</v>
      </c>
      <c r="B95" s="28">
        <f>+'Lot n°1'!B95</f>
        <v>0</v>
      </c>
      <c r="C95" s="29">
        <f>+'Lot n°1'!C95</f>
        <v>0</v>
      </c>
      <c r="D95" s="29">
        <f>+'Lot n°1'!D95</f>
        <v>0</v>
      </c>
      <c r="E95" s="29">
        <f>+'Lot n°1'!E95</f>
        <v>0</v>
      </c>
      <c r="F95" s="75">
        <f t="shared" si="30"/>
        <v>0</v>
      </c>
      <c r="G95" s="29">
        <f>+'Lot n°1'!G95</f>
        <v>0</v>
      </c>
      <c r="H95" s="29">
        <f>+'Lot n°1'!H95</f>
        <v>0</v>
      </c>
      <c r="K95" s="31" t="str">
        <f t="shared" si="35"/>
        <v>III.2.4</v>
      </c>
      <c r="L95" s="32">
        <f t="shared" si="23"/>
        <v>0</v>
      </c>
      <c r="M95" s="76">
        <f t="shared" si="26"/>
        <v>0</v>
      </c>
      <c r="N95" s="76">
        <f t="shared" si="26"/>
        <v>0</v>
      </c>
      <c r="O95" s="35">
        <f t="shared" si="36"/>
        <v>0</v>
      </c>
      <c r="P95" s="35">
        <f t="shared" si="37"/>
        <v>0</v>
      </c>
      <c r="Q95" s="36">
        <f t="shared" si="38"/>
        <v>0</v>
      </c>
      <c r="R95" s="37">
        <f t="shared" si="24"/>
        <v>0</v>
      </c>
    </row>
    <row r="96" spans="1:18" ht="18.600000000000001" customHeight="1">
      <c r="A96" s="82" t="s">
        <v>115</v>
      </c>
      <c r="B96" s="28">
        <f>+'Lot n°1'!B96</f>
        <v>0</v>
      </c>
      <c r="C96" s="29">
        <f>+'Lot n°1'!C96</f>
        <v>0</v>
      </c>
      <c r="D96" s="29">
        <f>+'Lot n°1'!D96</f>
        <v>0</v>
      </c>
      <c r="E96" s="29">
        <f>+'Lot n°1'!E96</f>
        <v>0</v>
      </c>
      <c r="F96" s="75">
        <f t="shared" si="30"/>
        <v>0</v>
      </c>
      <c r="G96" s="29">
        <f>+'Lot n°1'!G96</f>
        <v>0</v>
      </c>
      <c r="H96" s="29">
        <f>+'Lot n°1'!H96</f>
        <v>0</v>
      </c>
      <c r="K96" s="31" t="str">
        <f t="shared" si="35"/>
        <v>III.2.5</v>
      </c>
      <c r="L96" s="32">
        <f t="shared" si="23"/>
        <v>0</v>
      </c>
      <c r="M96" s="76">
        <f t="shared" si="26"/>
        <v>0</v>
      </c>
      <c r="N96" s="76">
        <f t="shared" si="26"/>
        <v>0</v>
      </c>
      <c r="O96" s="35">
        <f t="shared" si="36"/>
        <v>0</v>
      </c>
      <c r="P96" s="35">
        <f t="shared" si="37"/>
        <v>0</v>
      </c>
      <c r="Q96" s="36">
        <f t="shared" si="38"/>
        <v>0</v>
      </c>
      <c r="R96" s="37">
        <f t="shared" si="24"/>
        <v>0</v>
      </c>
    </row>
    <row r="97" spans="1:18" ht="18.600000000000001" customHeight="1">
      <c r="A97" s="82" t="s">
        <v>116</v>
      </c>
      <c r="B97" s="28">
        <f>+'Lot n°1'!B97</f>
        <v>0</v>
      </c>
      <c r="C97" s="29">
        <f>+'Lot n°1'!C97</f>
        <v>0</v>
      </c>
      <c r="D97" s="29">
        <f>+'Lot n°1'!D97</f>
        <v>0</v>
      </c>
      <c r="E97" s="29">
        <f>+'Lot n°1'!E97</f>
        <v>0</v>
      </c>
      <c r="F97" s="75">
        <f t="shared" si="30"/>
        <v>0</v>
      </c>
      <c r="G97" s="29">
        <f>+'Lot n°1'!G97</f>
        <v>0</v>
      </c>
      <c r="H97" s="29">
        <f>+'Lot n°1'!H97</f>
        <v>0</v>
      </c>
      <c r="K97" s="31" t="str">
        <f t="shared" si="35"/>
        <v>III.2.6</v>
      </c>
      <c r="L97" s="32">
        <f t="shared" si="23"/>
        <v>0</v>
      </c>
      <c r="M97" s="76">
        <f t="shared" ref="M97:N101" si="39">C97</f>
        <v>0</v>
      </c>
      <c r="N97" s="76">
        <f t="shared" si="39"/>
        <v>0</v>
      </c>
      <c r="O97" s="35">
        <f t="shared" si="36"/>
        <v>0</v>
      </c>
      <c r="P97" s="35">
        <f t="shared" si="37"/>
        <v>0</v>
      </c>
      <c r="Q97" s="36">
        <f t="shared" si="38"/>
        <v>0</v>
      </c>
      <c r="R97" s="37">
        <f t="shared" si="24"/>
        <v>0</v>
      </c>
    </row>
    <row r="98" spans="1:18" ht="18.600000000000001" customHeight="1">
      <c r="A98" s="82" t="s">
        <v>117</v>
      </c>
      <c r="B98" s="28">
        <f>+'Lot n°1'!B98</f>
        <v>0</v>
      </c>
      <c r="C98" s="29">
        <f>+'Lot n°1'!C98</f>
        <v>0</v>
      </c>
      <c r="D98" s="29">
        <f>+'Lot n°1'!D98</f>
        <v>0</v>
      </c>
      <c r="E98" s="29">
        <f>+'Lot n°1'!E98</f>
        <v>0</v>
      </c>
      <c r="F98" s="75">
        <f t="shared" si="30"/>
        <v>0</v>
      </c>
      <c r="G98" s="29">
        <f>+'Lot n°1'!G98</f>
        <v>0</v>
      </c>
      <c r="H98" s="29">
        <f>+'Lot n°1'!H98</f>
        <v>0</v>
      </c>
      <c r="K98" s="31" t="str">
        <f t="shared" si="35"/>
        <v>III.2.7</v>
      </c>
      <c r="L98" s="32">
        <f t="shared" si="23"/>
        <v>0</v>
      </c>
      <c r="M98" s="76">
        <f t="shared" si="39"/>
        <v>0</v>
      </c>
      <c r="N98" s="76">
        <f t="shared" si="39"/>
        <v>0</v>
      </c>
      <c r="O98" s="35">
        <f t="shared" si="36"/>
        <v>0</v>
      </c>
      <c r="P98" s="35">
        <f t="shared" si="37"/>
        <v>0</v>
      </c>
      <c r="Q98" s="36">
        <f t="shared" si="38"/>
        <v>0</v>
      </c>
      <c r="R98" s="37">
        <f t="shared" si="24"/>
        <v>0</v>
      </c>
    </row>
    <row r="99" spans="1:18" ht="18.600000000000001" customHeight="1">
      <c r="A99" s="82" t="s">
        <v>118</v>
      </c>
      <c r="B99" s="28">
        <f>+'Lot n°1'!B99</f>
        <v>0</v>
      </c>
      <c r="C99" s="29">
        <f>+'Lot n°1'!C99</f>
        <v>0</v>
      </c>
      <c r="D99" s="29">
        <f>+'Lot n°1'!D99</f>
        <v>0</v>
      </c>
      <c r="E99" s="29">
        <f>+'Lot n°1'!E99</f>
        <v>0</v>
      </c>
      <c r="F99" s="75">
        <f t="shared" si="30"/>
        <v>0</v>
      </c>
      <c r="G99" s="29">
        <f>+'Lot n°1'!G99</f>
        <v>0</v>
      </c>
      <c r="H99" s="29">
        <f>+'Lot n°1'!H99</f>
        <v>0</v>
      </c>
      <c r="K99" s="31" t="str">
        <f t="shared" si="35"/>
        <v>III.2.8</v>
      </c>
      <c r="L99" s="32">
        <f t="shared" si="23"/>
        <v>0</v>
      </c>
      <c r="M99" s="76">
        <f t="shared" si="39"/>
        <v>0</v>
      </c>
      <c r="N99" s="76">
        <f t="shared" si="39"/>
        <v>0</v>
      </c>
      <c r="O99" s="35">
        <f t="shared" si="36"/>
        <v>0</v>
      </c>
      <c r="P99" s="35">
        <f t="shared" si="37"/>
        <v>0</v>
      </c>
      <c r="Q99" s="36">
        <f t="shared" si="38"/>
        <v>0</v>
      </c>
      <c r="R99" s="37">
        <f t="shared" si="24"/>
        <v>0</v>
      </c>
    </row>
    <row r="100" spans="1:18" ht="18.600000000000001" customHeight="1">
      <c r="A100" s="82" t="s">
        <v>119</v>
      </c>
      <c r="B100" s="28">
        <f>+'Lot n°1'!B100</f>
        <v>0</v>
      </c>
      <c r="C100" s="29">
        <f>+'Lot n°1'!C100</f>
        <v>0</v>
      </c>
      <c r="D100" s="29">
        <f>+'Lot n°1'!D100</f>
        <v>0</v>
      </c>
      <c r="E100" s="29">
        <f>+'Lot n°1'!E100</f>
        <v>0</v>
      </c>
      <c r="F100" s="75">
        <f t="shared" si="30"/>
        <v>0</v>
      </c>
      <c r="G100" s="29">
        <f>+'Lot n°1'!G100</f>
        <v>0</v>
      </c>
      <c r="H100" s="29">
        <f>+'Lot n°1'!H100</f>
        <v>0</v>
      </c>
      <c r="K100" s="31" t="str">
        <f t="shared" si="35"/>
        <v>III.2.9</v>
      </c>
      <c r="L100" s="32">
        <f t="shared" si="23"/>
        <v>0</v>
      </c>
      <c r="M100" s="76">
        <f t="shared" si="39"/>
        <v>0</v>
      </c>
      <c r="N100" s="76">
        <f t="shared" si="39"/>
        <v>0</v>
      </c>
      <c r="O100" s="35">
        <f t="shared" si="36"/>
        <v>0</v>
      </c>
      <c r="P100" s="35">
        <f t="shared" si="37"/>
        <v>0</v>
      </c>
      <c r="Q100" s="36">
        <f t="shared" si="38"/>
        <v>0</v>
      </c>
      <c r="R100" s="37">
        <f t="shared" si="24"/>
        <v>0</v>
      </c>
    </row>
    <row r="101" spans="1:18" ht="18.600000000000001" customHeight="1">
      <c r="A101" s="82" t="s">
        <v>120</v>
      </c>
      <c r="B101" s="28">
        <f>+'Lot n°1'!B101</f>
        <v>0</v>
      </c>
      <c r="C101" s="29">
        <f>+'Lot n°1'!C101</f>
        <v>0</v>
      </c>
      <c r="D101" s="29">
        <f>+'Lot n°1'!D101</f>
        <v>0</v>
      </c>
      <c r="E101" s="29">
        <f>+'Lot n°1'!E101</f>
        <v>0</v>
      </c>
      <c r="F101" s="75">
        <f t="shared" si="30"/>
        <v>0</v>
      </c>
      <c r="G101" s="29">
        <f>+'Lot n°1'!G101</f>
        <v>0</v>
      </c>
      <c r="H101" s="29">
        <f>+'Lot n°1'!H101</f>
        <v>0</v>
      </c>
      <c r="K101" s="31" t="str">
        <f t="shared" si="35"/>
        <v>III.2.10</v>
      </c>
      <c r="L101" s="32">
        <f t="shared" si="23"/>
        <v>0</v>
      </c>
      <c r="M101" s="76">
        <f t="shared" si="39"/>
        <v>0</v>
      </c>
      <c r="N101" s="76">
        <f t="shared" si="39"/>
        <v>0</v>
      </c>
      <c r="O101" s="35">
        <f t="shared" si="36"/>
        <v>0</v>
      </c>
      <c r="P101" s="35">
        <f t="shared" si="37"/>
        <v>0</v>
      </c>
      <c r="Q101" s="36">
        <f t="shared" si="38"/>
        <v>0</v>
      </c>
      <c r="R101" s="37">
        <f t="shared" si="24"/>
        <v>0</v>
      </c>
    </row>
    <row r="102" spans="1:18" ht="18.600000000000001" customHeight="1">
      <c r="A102" s="83"/>
      <c r="B102" s="284" t="s">
        <v>121</v>
      </c>
      <c r="C102" s="285"/>
      <c r="D102" s="285"/>
      <c r="E102" s="286"/>
      <c r="F102" s="84">
        <f ca="1">+SUM(F81:OFFSET(F102,-1,))</f>
        <v>0</v>
      </c>
      <c r="G102" s="85">
        <f ca="1">+SUM(G81:OFFSET(G102,-1,))</f>
        <v>0</v>
      </c>
      <c r="H102" s="86"/>
      <c r="K102" s="83"/>
      <c r="L102" s="284" t="s">
        <v>121</v>
      </c>
      <c r="M102" s="285"/>
      <c r="N102" s="285"/>
      <c r="O102" s="286"/>
      <c r="P102" s="87">
        <f ca="1">+SUM(P81:OFFSET(P102,-1,))</f>
        <v>0</v>
      </c>
      <c r="Q102" s="88">
        <f ca="1">+SUM(Q81:OFFSET(Q102,-1,))</f>
        <v>0</v>
      </c>
      <c r="R102" s="86"/>
    </row>
    <row r="103" spans="1:18" ht="26.4" customHeight="1">
      <c r="A103" s="89"/>
      <c r="B103" s="90" t="s">
        <v>122</v>
      </c>
      <c r="C103" s="91"/>
      <c r="D103" s="92"/>
      <c r="E103" s="92"/>
      <c r="F103" s="69">
        <f ca="1">F46+F78+F102</f>
        <v>0</v>
      </c>
      <c r="G103" s="93">
        <f ca="1">SUM(G102,G78,G46)</f>
        <v>0</v>
      </c>
      <c r="H103" s="94"/>
      <c r="K103" s="89"/>
      <c r="L103" s="90" t="s">
        <v>122</v>
      </c>
      <c r="M103" s="91"/>
      <c r="N103" s="92"/>
      <c r="O103" s="92"/>
      <c r="P103" s="95">
        <f ca="1">SUM(P102,P78,P46)</f>
        <v>0</v>
      </c>
      <c r="Q103" s="95">
        <f ca="1">SUM(Q102,Q78,Q46)</f>
        <v>0</v>
      </c>
      <c r="R103" s="94"/>
    </row>
    <row r="104" spans="1:18" ht="18.600000000000001" customHeight="1">
      <c r="A104" s="96" t="s">
        <v>123</v>
      </c>
      <c r="B104" s="97"/>
      <c r="C104" s="97"/>
      <c r="D104" s="97"/>
      <c r="E104" s="97"/>
      <c r="F104" s="97"/>
      <c r="G104" s="97"/>
      <c r="H104" s="98"/>
      <c r="K104" s="96" t="s">
        <v>123</v>
      </c>
      <c r="L104" s="97"/>
      <c r="M104" s="97"/>
      <c r="N104" s="97"/>
      <c r="O104" s="97"/>
      <c r="P104" s="97"/>
      <c r="Q104" s="97"/>
      <c r="R104" s="98"/>
    </row>
    <row r="105" spans="1:18" ht="18.600000000000001" customHeight="1">
      <c r="A105" s="99"/>
      <c r="B105" s="100" t="s">
        <v>124</v>
      </c>
      <c r="C105" s="290" t="s">
        <v>125</v>
      </c>
      <c r="D105" s="291"/>
      <c r="E105" s="292"/>
      <c r="F105" s="290" t="s">
        <v>39</v>
      </c>
      <c r="G105" s="291"/>
      <c r="H105" s="291"/>
      <c r="K105" s="99"/>
      <c r="L105" s="100" t="s">
        <v>124</v>
      </c>
      <c r="M105" s="290" t="s">
        <v>125</v>
      </c>
      <c r="N105" s="291"/>
      <c r="O105" s="292"/>
      <c r="P105" s="101" t="s">
        <v>39</v>
      </c>
      <c r="Q105" s="102"/>
      <c r="R105" s="102"/>
    </row>
    <row r="106" spans="1:18" ht="18.600000000000001" customHeight="1">
      <c r="A106" s="27" t="s">
        <v>41</v>
      </c>
      <c r="B106" s="103" t="s">
        <v>126</v>
      </c>
      <c r="C106" s="324">
        <f ca="1">+G103</f>
        <v>0</v>
      </c>
      <c r="D106" s="325"/>
      <c r="E106" s="326"/>
      <c r="F106" s="327" t="e">
        <f ca="1">+_xlfn.CONCAT('Lot n°1'!F106:H106)</f>
        <v>#NAME?</v>
      </c>
      <c r="G106" s="328"/>
      <c r="H106" s="329"/>
      <c r="K106" s="31" t="str">
        <f t="shared" ref="K106:L109" si="40">+A106</f>
        <v>I.</v>
      </c>
      <c r="L106" s="32" t="str">
        <f t="shared" si="40"/>
        <v>PASACC-BU</v>
      </c>
      <c r="M106" s="248">
        <f ca="1">+Q103</f>
        <v>0</v>
      </c>
      <c r="N106" s="249"/>
      <c r="O106" s="250"/>
      <c r="P106" s="332" t="e">
        <f ca="1">+_xlfn.CONCAT('Lot n°1'!P106:R106)</f>
        <v>#NAME?</v>
      </c>
      <c r="Q106" s="333"/>
      <c r="R106" s="334"/>
    </row>
    <row r="107" spans="1:18" ht="18.600000000000001" customHeight="1">
      <c r="A107" s="27" t="s">
        <v>51</v>
      </c>
      <c r="B107" s="28" t="str">
        <f>+'Lot n°1'!B107</f>
        <v>Fonds propres</v>
      </c>
      <c r="C107" s="324">
        <f>+SUM('Lot n°1'!C107:E107)</f>
        <v>0</v>
      </c>
      <c r="D107" s="325"/>
      <c r="E107" s="326"/>
      <c r="F107" s="327" t="e">
        <f ca="1">+_xlfn.CONCAT('Lot n°1'!F107:H107)</f>
        <v>#NAME?</v>
      </c>
      <c r="G107" s="328"/>
      <c r="H107" s="329"/>
      <c r="K107" s="31" t="str">
        <f t="shared" si="40"/>
        <v>II.</v>
      </c>
      <c r="L107" s="32" t="str">
        <f t="shared" si="40"/>
        <v>Fonds propres</v>
      </c>
      <c r="M107" s="248">
        <f>C107/$C$10</f>
        <v>0</v>
      </c>
      <c r="N107" s="249"/>
      <c r="O107" s="250"/>
      <c r="P107" s="332" t="e">
        <f ca="1">+_xlfn.CONCAT('Lot n°1'!P107:R107)</f>
        <v>#NAME?</v>
      </c>
      <c r="Q107" s="333"/>
      <c r="R107" s="334"/>
    </row>
    <row r="108" spans="1:18" ht="18.600000000000001" customHeight="1">
      <c r="A108" s="27" t="s">
        <v>128</v>
      </c>
      <c r="B108" s="28" t="str">
        <f>+'Lot n°1'!B108</f>
        <v>…</v>
      </c>
      <c r="C108" s="324">
        <f>+SUM('Lot n°1'!C108:E108)</f>
        <v>0</v>
      </c>
      <c r="D108" s="325"/>
      <c r="E108" s="326"/>
      <c r="F108" s="327" t="e">
        <f ca="1">+_xlfn.CONCAT('Lot n°1'!F108:H108)</f>
        <v>#NAME?</v>
      </c>
      <c r="G108" s="328"/>
      <c r="H108" s="329"/>
      <c r="K108" s="31" t="str">
        <f t="shared" si="40"/>
        <v>III.</v>
      </c>
      <c r="L108" s="32" t="str">
        <f t="shared" si="40"/>
        <v>…</v>
      </c>
      <c r="M108" s="248">
        <f t="shared" ref="M108:M109" si="41">C108/$C$10</f>
        <v>0</v>
      </c>
      <c r="N108" s="249"/>
      <c r="O108" s="250"/>
      <c r="P108" s="332" t="e">
        <f ca="1">+_xlfn.CONCAT('Lot n°1'!P108:R108)</f>
        <v>#NAME?</v>
      </c>
      <c r="Q108" s="333"/>
      <c r="R108" s="334"/>
    </row>
    <row r="109" spans="1:18" ht="18.600000000000001" customHeight="1">
      <c r="A109" s="27"/>
      <c r="B109" s="28">
        <f>+'Lot n°1'!B109</f>
        <v>0</v>
      </c>
      <c r="C109" s="324">
        <f>+SUM('Lot n°1'!C109:E109)</f>
        <v>0</v>
      </c>
      <c r="D109" s="325"/>
      <c r="E109" s="326"/>
      <c r="F109" s="327" t="e">
        <f ca="1">+_xlfn.CONCAT('Lot n°1'!F109:H109)</f>
        <v>#NAME?</v>
      </c>
      <c r="G109" s="328"/>
      <c r="H109" s="329"/>
      <c r="K109" s="31">
        <f t="shared" si="40"/>
        <v>0</v>
      </c>
      <c r="L109" s="32">
        <f t="shared" si="40"/>
        <v>0</v>
      </c>
      <c r="M109" s="248">
        <f t="shared" si="41"/>
        <v>0</v>
      </c>
      <c r="N109" s="249"/>
      <c r="O109" s="250"/>
      <c r="P109" s="332" t="e">
        <f ca="1">+_xlfn.CONCAT('Lot n°1'!P109:R109)</f>
        <v>#NAME?</v>
      </c>
      <c r="Q109" s="333"/>
      <c r="R109" s="334"/>
    </row>
    <row r="110" spans="1:18" ht="18.600000000000001" customHeight="1">
      <c r="A110" s="323" t="s">
        <v>129</v>
      </c>
      <c r="B110" s="259"/>
      <c r="C110" s="104">
        <f ca="1">SUM(C106:E109)</f>
        <v>0</v>
      </c>
      <c r="D110" s="105"/>
      <c r="E110" s="105"/>
      <c r="F110" s="263"/>
      <c r="G110" s="264"/>
      <c r="H110" s="265"/>
      <c r="K110" s="323" t="s">
        <v>129</v>
      </c>
      <c r="L110" s="259"/>
      <c r="M110" s="260">
        <f ca="1">SUM(M106:O109)</f>
        <v>0</v>
      </c>
      <c r="N110" s="261"/>
      <c r="O110" s="262"/>
      <c r="P110" s="263"/>
      <c r="Q110" s="264"/>
      <c r="R110" s="265"/>
    </row>
    <row r="111" spans="1:18" ht="18.600000000000001" customHeight="1">
      <c r="A111" s="228" t="s">
        <v>130</v>
      </c>
      <c r="B111" s="228"/>
      <c r="C111" s="228"/>
      <c r="D111" s="228"/>
      <c r="E111" s="228"/>
      <c r="F111" s="228"/>
      <c r="G111" s="229"/>
      <c r="H111" s="106">
        <f ca="1">SUM(F103-C110)</f>
        <v>0</v>
      </c>
      <c r="K111" s="228" t="s">
        <v>130</v>
      </c>
      <c r="L111" s="228"/>
      <c r="M111" s="228"/>
      <c r="N111" s="228"/>
      <c r="O111" s="228"/>
      <c r="P111" s="228"/>
      <c r="Q111" s="229"/>
      <c r="R111" s="107">
        <f ca="1">SUM(P103-M110)</f>
        <v>0</v>
      </c>
    </row>
    <row r="112" spans="1:18">
      <c r="B112" s="108"/>
      <c r="C112" s="108"/>
      <c r="D112" s="109"/>
      <c r="E112" s="109"/>
      <c r="F112" s="110"/>
      <c r="G112" s="110"/>
      <c r="H112" s="110"/>
    </row>
    <row r="113" spans="2:8">
      <c r="B113" s="108"/>
      <c r="C113" s="108"/>
      <c r="D113" s="109"/>
      <c r="E113" s="109"/>
      <c r="F113" s="110"/>
      <c r="G113" s="110"/>
      <c r="H113" s="1"/>
    </row>
    <row r="114" spans="2:8">
      <c r="B114" s="1"/>
      <c r="C114" s="1"/>
      <c r="D114" s="1"/>
      <c r="E114" s="111"/>
      <c r="F114" s="1"/>
      <c r="G114" s="1"/>
    </row>
  </sheetData>
  <protectedRanges>
    <protectedRange sqref="P46:Q46" name="LOT2BIF"/>
  </protectedRanges>
  <mergeCells count="74">
    <mergeCell ref="A1:B2"/>
    <mergeCell ref="A4:B4"/>
    <mergeCell ref="A5:B5"/>
    <mergeCell ref="C5:D5"/>
    <mergeCell ref="A8:B8"/>
    <mergeCell ref="C8:D8"/>
    <mergeCell ref="A6:B6"/>
    <mergeCell ref="C6:D6"/>
    <mergeCell ref="A7:B7"/>
    <mergeCell ref="C7:D7"/>
    <mergeCell ref="A25:B25"/>
    <mergeCell ref="A26:B26"/>
    <mergeCell ref="A27:B27"/>
    <mergeCell ref="A14:I14"/>
    <mergeCell ref="A15:I15"/>
    <mergeCell ref="A16:I16"/>
    <mergeCell ref="A17:I17"/>
    <mergeCell ref="A18:I18"/>
    <mergeCell ref="A19:I19"/>
    <mergeCell ref="A28:B28"/>
    <mergeCell ref="A29:B29"/>
    <mergeCell ref="B37:H37"/>
    <mergeCell ref="L37:R37"/>
    <mergeCell ref="B46:E46"/>
    <mergeCell ref="L46:O46"/>
    <mergeCell ref="M106:O106"/>
    <mergeCell ref="B47:H47"/>
    <mergeCell ref="L47:R47"/>
    <mergeCell ref="B78:E78"/>
    <mergeCell ref="L78:O78"/>
    <mergeCell ref="B79:H79"/>
    <mergeCell ref="L79:R79"/>
    <mergeCell ref="K25:L25"/>
    <mergeCell ref="C109:E109"/>
    <mergeCell ref="F109:H109"/>
    <mergeCell ref="M109:O109"/>
    <mergeCell ref="P109:R109"/>
    <mergeCell ref="P106:R106"/>
    <mergeCell ref="C107:E107"/>
    <mergeCell ref="F107:H107"/>
    <mergeCell ref="M107:O107"/>
    <mergeCell ref="P107:R107"/>
    <mergeCell ref="C108:E108"/>
    <mergeCell ref="F108:H108"/>
    <mergeCell ref="M108:O108"/>
    <mergeCell ref="P108:R108"/>
    <mergeCell ref="B102:E102"/>
    <mergeCell ref="L102:O102"/>
    <mergeCell ref="K24:L24"/>
    <mergeCell ref="A20:I20"/>
    <mergeCell ref="A21:I21"/>
    <mergeCell ref="A24:B24"/>
    <mergeCell ref="A9:B9"/>
    <mergeCell ref="C9:D9"/>
    <mergeCell ref="A10:B10"/>
    <mergeCell ref="C10:D10"/>
    <mergeCell ref="A12:B12"/>
    <mergeCell ref="A13:I13"/>
    <mergeCell ref="K26:L26"/>
    <mergeCell ref="K27:L27"/>
    <mergeCell ref="K28:L28"/>
    <mergeCell ref="K29:L29"/>
    <mergeCell ref="A111:G111"/>
    <mergeCell ref="K111:Q111"/>
    <mergeCell ref="A110:B110"/>
    <mergeCell ref="F110:H110"/>
    <mergeCell ref="K110:L110"/>
    <mergeCell ref="M110:O110"/>
    <mergeCell ref="P110:R110"/>
    <mergeCell ref="C105:E105"/>
    <mergeCell ref="F105:H105"/>
    <mergeCell ref="M105:O105"/>
    <mergeCell ref="C106:E106"/>
    <mergeCell ref="F106:H106"/>
  </mergeCells>
  <phoneticPr fontId="13" type="noConversion"/>
  <conditionalFormatting sqref="E26">
    <cfRule type="cellIs" dxfId="7" priority="4" operator="greaterThan">
      <formula>0.2</formula>
    </cfRule>
  </conditionalFormatting>
  <conditionalFormatting sqref="E28">
    <cfRule type="cellIs" dxfId="6" priority="3" operator="greaterThan">
      <formula>0.4</formula>
    </cfRule>
  </conditionalFormatting>
  <conditionalFormatting sqref="O26">
    <cfRule type="cellIs" dxfId="5" priority="2" operator="greaterThan">
      <formula>0.2</formula>
    </cfRule>
  </conditionalFormatting>
  <conditionalFormatting sqref="O28">
    <cfRule type="cellIs" dxfId="4" priority="1" operator="greaterThan">
      <formula>0.4</formula>
    </cfRule>
  </conditionalFormatting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L32"/>
  <sheetViews>
    <sheetView topLeftCell="A16" zoomScale="78" zoomScaleNormal="78" workbookViewId="0">
      <selection activeCell="I7" sqref="I7"/>
    </sheetView>
  </sheetViews>
  <sheetFormatPr baseColWidth="10" defaultRowHeight="14.4"/>
  <cols>
    <col min="2" max="2" width="25.33203125" customWidth="1"/>
    <col min="4" max="4" width="12.88671875" bestFit="1" customWidth="1"/>
    <col min="7" max="7" width="13.33203125" customWidth="1"/>
    <col min="9" max="9" width="28.88671875" customWidth="1"/>
  </cols>
  <sheetData>
    <row r="1" spans="1:12" s="218" customFormat="1" ht="15" customHeight="1">
      <c r="A1" s="216" t="s">
        <v>144</v>
      </c>
      <c r="B1" s="216"/>
      <c r="C1" s="216"/>
      <c r="D1" s="216"/>
      <c r="E1" s="216"/>
      <c r="F1" s="217"/>
      <c r="G1" s="217"/>
    </row>
    <row r="2" spans="1:12" ht="15" customHeight="1">
      <c r="A2" s="216"/>
      <c r="B2" s="216"/>
      <c r="C2" s="216"/>
      <c r="D2" s="216"/>
      <c r="E2" s="216"/>
      <c r="F2" s="215"/>
      <c r="G2" s="215"/>
    </row>
    <row r="3" spans="1:12" ht="16.2" thickBot="1">
      <c r="A3" s="2"/>
      <c r="B3" s="2"/>
      <c r="C3" s="1"/>
      <c r="D3" s="1"/>
      <c r="E3" s="1"/>
      <c r="I3" s="130" t="s">
        <v>137</v>
      </c>
      <c r="J3" s="129"/>
    </row>
    <row r="4" spans="1:12" ht="16.2" thickBot="1">
      <c r="A4" s="309" t="s">
        <v>1</v>
      </c>
      <c r="B4" s="231"/>
      <c r="C4" s="3"/>
      <c r="D4" s="3"/>
      <c r="E4" s="1"/>
    </row>
    <row r="5" spans="1:12" ht="16.2" thickBot="1">
      <c r="A5" s="315" t="s">
        <v>138</v>
      </c>
      <c r="B5" s="316"/>
      <c r="C5" s="330" t="e">
        <f ca="1">+_xlfn.CONCAT('Lot n°1'!C5:D5)</f>
        <v>#NAME?</v>
      </c>
      <c r="D5" s="331"/>
      <c r="E5" s="1"/>
    </row>
    <row r="6" spans="1:12" ht="16.2" thickBot="1">
      <c r="A6" s="315" t="s">
        <v>139</v>
      </c>
      <c r="B6" s="316"/>
      <c r="C6" s="330" t="e">
        <f ca="1">+_xlfn.CONCAT('Lot n°1'!C6:D6)</f>
        <v>#NAME?</v>
      </c>
      <c r="D6" s="331"/>
      <c r="E6" s="1"/>
    </row>
    <row r="7" spans="1:12" ht="16.2" thickBot="1">
      <c r="A7" s="315" t="s">
        <v>140</v>
      </c>
      <c r="B7" s="316"/>
      <c r="C7" s="330" t="e">
        <f ca="1">+_xlfn.CONCAT('Lot n°1'!C7:D7)</f>
        <v>#NAME?</v>
      </c>
      <c r="D7" s="331"/>
      <c r="E7" s="1"/>
    </row>
    <row r="8" spans="1:12" ht="16.2" thickBot="1">
      <c r="A8" s="315" t="s">
        <v>3</v>
      </c>
      <c r="B8" s="316"/>
      <c r="C8" s="330" t="e">
        <f ca="1">+_xlfn.CONCAT('Lot n°1'!C8:D8)</f>
        <v>#NAME?</v>
      </c>
      <c r="D8" s="331"/>
      <c r="E8" s="1"/>
    </row>
    <row r="9" spans="1:12" ht="16.2" thickBot="1">
      <c r="A9" s="315" t="s">
        <v>5</v>
      </c>
      <c r="B9" s="316"/>
      <c r="C9" s="330" t="e">
        <f ca="1">+_xlfn.CONCAT('Lot n°1'!C9:D9)</f>
        <v>#NAME?</v>
      </c>
      <c r="D9" s="331"/>
      <c r="E9" s="1"/>
    </row>
    <row r="10" spans="1:12" ht="16.2" thickBot="1">
      <c r="A10" s="315" t="s">
        <v>7</v>
      </c>
      <c r="B10" s="316"/>
      <c r="C10" s="319">
        <f>2142.9115</f>
        <v>2142.9115000000002</v>
      </c>
      <c r="D10" s="320"/>
      <c r="E10" s="1"/>
    </row>
    <row r="11" spans="1:12" ht="16.2" thickBot="1">
      <c r="A11" s="315" t="s">
        <v>133</v>
      </c>
      <c r="B11" s="316"/>
      <c r="C11" s="341">
        <f ca="1">+D19</f>
        <v>0</v>
      </c>
      <c r="D11" s="320"/>
    </row>
    <row r="12" spans="1:12" ht="16.2" thickBot="1">
      <c r="A12" s="315" t="s">
        <v>134</v>
      </c>
      <c r="B12" s="316"/>
      <c r="C12" s="336">
        <f ca="1">+K19</f>
        <v>0</v>
      </c>
      <c r="D12" s="337"/>
      <c r="E12" s="3"/>
      <c r="F12" s="3"/>
      <c r="G12" s="3"/>
      <c r="H12" s="3"/>
      <c r="I12" s="3"/>
    </row>
    <row r="13" spans="1:12" ht="16.2" thickBot="1">
      <c r="A13" s="1"/>
      <c r="B13" s="1"/>
      <c r="C13" s="1"/>
      <c r="D13" s="1"/>
      <c r="E13" s="1"/>
      <c r="F13" s="1"/>
      <c r="G13" s="1"/>
      <c r="H13" s="1"/>
      <c r="I13" s="1"/>
    </row>
    <row r="14" spans="1:12" ht="16.2" thickBot="1">
      <c r="A14" s="309" t="s">
        <v>131</v>
      </c>
      <c r="B14" s="231"/>
      <c r="C14" s="1"/>
      <c r="D14" s="1"/>
      <c r="E14" s="1"/>
      <c r="F14" s="1"/>
      <c r="G14" s="1"/>
      <c r="H14" s="309" t="s">
        <v>132</v>
      </c>
      <c r="I14" s="231"/>
      <c r="J14" s="1"/>
      <c r="K14" s="1"/>
      <c r="L14" s="1"/>
    </row>
    <row r="15" spans="1:12" ht="31.8" thickBot="1">
      <c r="A15" s="310" t="s">
        <v>19</v>
      </c>
      <c r="B15" s="233"/>
      <c r="C15" s="5" t="s">
        <v>20</v>
      </c>
      <c r="D15" s="6" t="s">
        <v>21</v>
      </c>
      <c r="E15" s="7" t="s">
        <v>22</v>
      </c>
      <c r="F15" s="1"/>
      <c r="G15" s="1"/>
      <c r="H15" s="310" t="s">
        <v>19</v>
      </c>
      <c r="I15" s="233"/>
      <c r="J15" s="5" t="s">
        <v>20</v>
      </c>
      <c r="K15" s="6" t="s">
        <v>21</v>
      </c>
      <c r="L15" s="7" t="s">
        <v>22</v>
      </c>
    </row>
    <row r="16" spans="1:12" ht="16.2" thickTop="1">
      <c r="A16" s="311" t="s">
        <v>23</v>
      </c>
      <c r="B16" s="235"/>
      <c r="C16" s="8" t="s">
        <v>24</v>
      </c>
      <c r="D16" s="9">
        <f ca="1">+'Lot n°1'!D26</f>
        <v>0</v>
      </c>
      <c r="E16" s="10">
        <f ca="1">IFERROR(+D16/$D$19,0)</f>
        <v>0</v>
      </c>
      <c r="F16" s="1"/>
      <c r="G16" s="1"/>
      <c r="H16" s="311" t="s">
        <v>23</v>
      </c>
      <c r="I16" s="235"/>
      <c r="J16" s="8" t="s">
        <v>24</v>
      </c>
      <c r="K16" s="9">
        <f ca="1">+D16/$C$10</f>
        <v>0</v>
      </c>
      <c r="L16" s="10">
        <f ca="1">IFERROR(+K16/$K$19,0)</f>
        <v>0</v>
      </c>
    </row>
    <row r="17" spans="1:12" ht="15.6">
      <c r="A17" s="301" t="s">
        <v>25</v>
      </c>
      <c r="B17" s="237"/>
      <c r="C17" s="11" t="s">
        <v>142</v>
      </c>
      <c r="D17" s="12">
        <f ca="1">+'Lot n°1'!D27</f>
        <v>0</v>
      </c>
      <c r="E17" s="13">
        <f ca="1">IFERROR(+D17/$D$19,0)</f>
        <v>0</v>
      </c>
      <c r="F17" s="1"/>
      <c r="G17" s="1"/>
      <c r="H17" s="301" t="s">
        <v>25</v>
      </c>
      <c r="I17" s="237"/>
      <c r="J17" s="11" t="s">
        <v>142</v>
      </c>
      <c r="K17" s="9">
        <f t="shared" ref="K17:K18" ca="1" si="0">+D17/$C$10</f>
        <v>0</v>
      </c>
      <c r="L17" s="10">
        <f t="shared" ref="L17:L18" ca="1" si="1">IFERROR(+K17/$K$19,0)</f>
        <v>0</v>
      </c>
    </row>
    <row r="18" spans="1:12" ht="34.5" customHeight="1">
      <c r="A18" s="293" t="s">
        <v>27</v>
      </c>
      <c r="B18" s="239"/>
      <c r="C18" s="11" t="s">
        <v>143</v>
      </c>
      <c r="D18" s="12">
        <f ca="1">+'Lot n°1'!D28</f>
        <v>0</v>
      </c>
      <c r="E18" s="13">
        <f ca="1">IFERROR(+D18/$D$19,0)</f>
        <v>0</v>
      </c>
      <c r="F18" s="1"/>
      <c r="G18" s="1"/>
      <c r="H18" s="293" t="s">
        <v>27</v>
      </c>
      <c r="I18" s="239"/>
      <c r="J18" s="11" t="s">
        <v>143</v>
      </c>
      <c r="K18" s="9">
        <f t="shared" ca="1" si="0"/>
        <v>0</v>
      </c>
      <c r="L18" s="10">
        <f t="shared" ca="1" si="1"/>
        <v>0</v>
      </c>
    </row>
    <row r="19" spans="1:12" ht="16.2" thickBot="1">
      <c r="A19" s="294" t="s">
        <v>29</v>
      </c>
      <c r="B19" s="241"/>
      <c r="C19" s="14">
        <v>1</v>
      </c>
      <c r="D19" s="15">
        <f ca="1">SUM(D16:D18)</f>
        <v>0</v>
      </c>
      <c r="E19" s="16">
        <f ca="1">IFERROR(+D19/$D$19,0)</f>
        <v>0</v>
      </c>
      <c r="F19" s="1"/>
      <c r="G19" s="1"/>
      <c r="H19" s="294" t="s">
        <v>29</v>
      </c>
      <c r="I19" s="241"/>
      <c r="J19" s="14">
        <v>1</v>
      </c>
      <c r="K19" s="15">
        <f ca="1">SUM(K16:K18)</f>
        <v>0</v>
      </c>
      <c r="L19" s="16">
        <f ca="1">IFERROR(+K19/$K$19,0)</f>
        <v>0</v>
      </c>
    </row>
    <row r="22" spans="1:12" ht="15" thickBot="1"/>
    <row r="23" spans="1:12" ht="16.2" thickBot="1">
      <c r="A23" s="321" t="s">
        <v>8</v>
      </c>
      <c r="B23" s="322"/>
      <c r="C23" s="1"/>
      <c r="D23" s="1"/>
      <c r="E23" s="1"/>
      <c r="F23" s="1"/>
      <c r="G23" s="1"/>
      <c r="H23" s="1"/>
      <c r="I23" s="1"/>
    </row>
    <row r="24" spans="1:12" ht="30.75" customHeight="1">
      <c r="A24" s="312" t="s">
        <v>9</v>
      </c>
      <c r="B24" s="313"/>
      <c r="C24" s="313"/>
      <c r="D24" s="313"/>
      <c r="E24" s="313"/>
      <c r="F24" s="313"/>
      <c r="G24" s="313"/>
      <c r="H24" s="313"/>
      <c r="I24" s="314"/>
    </row>
    <row r="25" spans="1:12" ht="15.6">
      <c r="A25" s="302" t="s">
        <v>10</v>
      </c>
      <c r="B25" s="303"/>
      <c r="C25" s="303"/>
      <c r="D25" s="303"/>
      <c r="E25" s="303"/>
      <c r="F25" s="303"/>
      <c r="G25" s="303"/>
      <c r="H25" s="303"/>
      <c r="I25" s="304"/>
    </row>
    <row r="26" spans="1:12" ht="15.6">
      <c r="A26" s="293" t="s">
        <v>11</v>
      </c>
      <c r="B26" s="239"/>
      <c r="C26" s="239"/>
      <c r="D26" s="239"/>
      <c r="E26" s="239"/>
      <c r="F26" s="239"/>
      <c r="G26" s="239"/>
      <c r="H26" s="239"/>
      <c r="I26" s="305"/>
    </row>
    <row r="27" spans="1:12" ht="15.6">
      <c r="A27" s="293" t="s">
        <v>12</v>
      </c>
      <c r="B27" s="239"/>
      <c r="C27" s="239"/>
      <c r="D27" s="239"/>
      <c r="E27" s="239"/>
      <c r="F27" s="239"/>
      <c r="G27" s="239"/>
      <c r="H27" s="239"/>
      <c r="I27" s="305"/>
    </row>
    <row r="28" spans="1:12" ht="15.6">
      <c r="A28" s="293" t="s">
        <v>13</v>
      </c>
      <c r="B28" s="239"/>
      <c r="C28" s="239"/>
      <c r="D28" s="239"/>
      <c r="E28" s="239"/>
      <c r="F28" s="239"/>
      <c r="G28" s="239"/>
      <c r="H28" s="239"/>
      <c r="I28" s="305"/>
    </row>
    <row r="29" spans="1:12" ht="24.75" customHeight="1">
      <c r="A29" s="293" t="s">
        <v>14</v>
      </c>
      <c r="B29" s="239"/>
      <c r="C29" s="239"/>
      <c r="D29" s="239"/>
      <c r="E29" s="239"/>
      <c r="F29" s="239"/>
      <c r="G29" s="239"/>
      <c r="H29" s="239"/>
      <c r="I29" s="305"/>
    </row>
    <row r="30" spans="1:12" ht="40.5" customHeight="1">
      <c r="A30" s="293" t="s">
        <v>15</v>
      </c>
      <c r="B30" s="239"/>
      <c r="C30" s="239"/>
      <c r="D30" s="239"/>
      <c r="E30" s="239"/>
      <c r="F30" s="239"/>
      <c r="G30" s="239"/>
      <c r="H30" s="239"/>
      <c r="I30" s="305"/>
    </row>
    <row r="31" spans="1:12" ht="34.5" customHeight="1">
      <c r="A31" s="302" t="s">
        <v>16</v>
      </c>
      <c r="B31" s="303"/>
      <c r="C31" s="303"/>
      <c r="D31" s="303"/>
      <c r="E31" s="303"/>
      <c r="F31" s="303"/>
      <c r="G31" s="303"/>
      <c r="H31" s="303"/>
      <c r="I31" s="304"/>
    </row>
    <row r="32" spans="1:12" ht="31.5" customHeight="1" thickBot="1">
      <c r="A32" s="338" t="s">
        <v>17</v>
      </c>
      <c r="B32" s="339"/>
      <c r="C32" s="339"/>
      <c r="D32" s="339"/>
      <c r="E32" s="339"/>
      <c r="F32" s="339"/>
      <c r="G32" s="339"/>
      <c r="H32" s="339"/>
      <c r="I32" s="340"/>
    </row>
  </sheetData>
  <sheetProtection algorithmName="SHA-512" hashValue="hW7q0n9+jTa+MAnQ/k7g9j7njGDXO2+hnDJE7G02R48kNo2+mQZwS27DS942VpUrgIkZsRlzRniuUqo/xvTnkA==" saltValue="FqqvN5P4npLlevBTD7MfIw==" spinCount="100000" sheet="1" objects="1" scenarios="1"/>
  <mergeCells count="39">
    <mergeCell ref="A24:I24"/>
    <mergeCell ref="H19:I19"/>
    <mergeCell ref="A8:B8"/>
    <mergeCell ref="C8:D8"/>
    <mergeCell ref="A31:I31"/>
    <mergeCell ref="H18:I18"/>
    <mergeCell ref="C11:D11"/>
    <mergeCell ref="A32:I32"/>
    <mergeCell ref="A14:B14"/>
    <mergeCell ref="A15:B15"/>
    <mergeCell ref="A16:B16"/>
    <mergeCell ref="A17:B17"/>
    <mergeCell ref="A25:I25"/>
    <mergeCell ref="A26:I26"/>
    <mergeCell ref="A27:I27"/>
    <mergeCell ref="A28:I28"/>
    <mergeCell ref="A29:I29"/>
    <mergeCell ref="A30:I30"/>
    <mergeCell ref="A23:B23"/>
    <mergeCell ref="H14:I14"/>
    <mergeCell ref="H15:I15"/>
    <mergeCell ref="H16:I16"/>
    <mergeCell ref="H17:I17"/>
    <mergeCell ref="A4:B4"/>
    <mergeCell ref="A5:B5"/>
    <mergeCell ref="C5:D5"/>
    <mergeCell ref="A18:B18"/>
    <mergeCell ref="A19:B19"/>
    <mergeCell ref="A12:B12"/>
    <mergeCell ref="C12:D12"/>
    <mergeCell ref="A6:B6"/>
    <mergeCell ref="A7:B7"/>
    <mergeCell ref="C6:D6"/>
    <mergeCell ref="C7:D7"/>
    <mergeCell ref="A9:B9"/>
    <mergeCell ref="C9:D9"/>
    <mergeCell ref="A10:B10"/>
    <mergeCell ref="C10:D10"/>
    <mergeCell ref="A11:B11"/>
  </mergeCells>
  <conditionalFormatting sqref="E16">
    <cfRule type="cellIs" dxfId="3" priority="4" operator="greaterThan">
      <formula>0.2</formula>
    </cfRule>
  </conditionalFormatting>
  <conditionalFormatting sqref="E18">
    <cfRule type="cellIs" dxfId="2" priority="3" operator="greaterThan">
      <formula>0.4</formula>
    </cfRule>
  </conditionalFormatting>
  <conditionalFormatting sqref="L16">
    <cfRule type="cellIs" dxfId="1" priority="2" operator="greaterThan">
      <formula>0.2</formula>
    </cfRule>
  </conditionalFormatting>
  <conditionalFormatting sqref="L18">
    <cfRule type="cellIs" dxfId="0" priority="1" operator="greaterThan">
      <formula>0.4</formula>
    </cfRule>
  </conditionalFormatting>
  <pageMargins left="0.7" right="0.7" top="0.75" bottom="0.75" header="0.3" footer="0.3"/>
  <pageSetup paperSize="9" orientation="landscape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678F19F539CE49847DE9E3B62879E7" ma:contentTypeVersion="13" ma:contentTypeDescription="Crée un document." ma:contentTypeScope="" ma:versionID="bd7b348d57855498180cb70bb9c377c4">
  <xsd:schema xmlns:xsd="http://www.w3.org/2001/XMLSchema" xmlns:xs="http://www.w3.org/2001/XMLSchema" xmlns:p="http://schemas.microsoft.com/office/2006/metadata/properties" xmlns:ns2="3bccc5ac-3c19-4df1-a560-280e404d7c72" xmlns:ns3="fc7ef976-d59a-400c-84b8-b2038e32bcb1" targetNamespace="http://schemas.microsoft.com/office/2006/metadata/properties" ma:root="true" ma:fieldsID="bcc9740ba5bd2366a4e4439aebff2ab1" ns2:_="" ns3:_="">
    <xsd:import namespace="3bccc5ac-3c19-4df1-a560-280e404d7c72"/>
    <xsd:import namespace="fc7ef976-d59a-400c-84b8-b2038e32bc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ccc5ac-3c19-4df1-a560-280e404d7c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ef976-d59a-400c-84b8-b2038e32bcb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19B310F-602F-4BF6-9267-3124218B3F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ccc5ac-3c19-4df1-a560-280e404d7c72"/>
    <ds:schemaRef ds:uri="fc7ef976-d59a-400c-84b8-b2038e32bc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DC40D5-4042-495B-B778-AEF170C2FE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EE50BD-60DF-4198-970B-EC227AB4E86A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fc7ef976-d59a-400c-84b8-b2038e32bcb1"/>
    <ds:schemaRef ds:uri="3bccc5ac-3c19-4df1-a560-280e404d7c7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Lot n°1</vt:lpstr>
      <vt:lpstr>Lot n°2-controle</vt:lpstr>
      <vt:lpstr>Lot n°1 résumé</vt:lpstr>
      <vt:lpstr>tauxBIF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dcterms:created xsi:type="dcterms:W3CDTF">2021-12-16T20:11:05Z</dcterms:created>
  <dcterms:modified xsi:type="dcterms:W3CDTF">2022-08-11T11:32:26Z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0x0101004B678F19F539CE49847DE9E3B62879E7</vt:lpwstr>
  </property>
</Properties>
</file>